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7f47e23f009a313/Documents/First UU Financials/Midyear Meeting Feb 2026/"/>
    </mc:Choice>
  </mc:AlternateContent>
  <xr:revisionPtr revIDLastSave="253" documentId="8_{136C35DF-3BCF-44F9-801E-F0450A950134}" xr6:coauthVersionLast="47" xr6:coauthVersionMax="47" xr10:uidLastSave="{DEA5EBF7-A545-4174-A2EE-3AB0763CB2F0}"/>
  <bookViews>
    <workbookView xWindow="28680" yWindow="-120" windowWidth="29040" windowHeight="15720" xr2:uid="{D6B1A8E5-A4F9-45E9-9079-0673AFDE395B}"/>
  </bookViews>
  <sheets>
    <sheet name="02 P&amp;L Operating to Budget YTD " sheetId="1" r:id="rId1"/>
    <sheet name="Capital Fund" sheetId="3" r:id="rId2"/>
    <sheet name="Cash Balances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3" l="1"/>
  <c r="E25" i="3"/>
  <c r="E24" i="3"/>
  <c r="E23" i="3"/>
  <c r="E20" i="3"/>
  <c r="E21" i="3"/>
  <c r="D19" i="3"/>
  <c r="D26" i="3" s="1"/>
  <c r="B19" i="3"/>
  <c r="E18" i="3"/>
  <c r="E17" i="2"/>
  <c r="B17" i="2"/>
  <c r="E12" i="2"/>
  <c r="B12" i="2"/>
  <c r="B13" i="3"/>
  <c r="B26" i="3" l="1"/>
  <c r="E26" i="3" s="1"/>
  <c r="E19" i="3"/>
</calcChain>
</file>

<file path=xl/sharedStrings.xml><?xml version="1.0" encoding="utf-8"?>
<sst xmlns="http://schemas.openxmlformats.org/spreadsheetml/2006/main" count="325" uniqueCount="312">
  <si>
    <t>Budget % Used This Year Year to Date</t>
  </si>
  <si>
    <t>Revenues</t>
  </si>
  <si>
    <t xml:space="preserve">   Operating Income</t>
  </si>
  <si>
    <t xml:space="preserve">      Donations</t>
  </si>
  <si>
    <t xml:space="preserve">         Pledges</t>
  </si>
  <si>
    <t xml:space="preserve">            100-101-4100 FY 26 Pledges</t>
  </si>
  <si>
    <t xml:space="preserve">            100-101-4103 Uncollectible Pledges</t>
  </si>
  <si>
    <t xml:space="preserve">            100-101-4104 FY 25 Pledges</t>
  </si>
  <si>
    <t xml:space="preserve">            100-101-4106 New Member Pledges</t>
  </si>
  <si>
    <t xml:space="preserve">         Total Pledges</t>
  </si>
  <si>
    <t xml:space="preserve">         Non-Pledge Donations</t>
  </si>
  <si>
    <t xml:space="preserve">            100-101-4201 Non Pledge Donations</t>
  </si>
  <si>
    <t xml:space="preserve">            100-101-4202 Prior Year Non Pledge</t>
  </si>
  <si>
    <t xml:space="preserve">            100-101-4203 Holiday Appeal Donations</t>
  </si>
  <si>
    <t xml:space="preserve">            100-101-4204 In Memory of</t>
  </si>
  <si>
    <t xml:space="preserve">            100-101-4205 Bequest Donation</t>
  </si>
  <si>
    <t xml:space="preserve">            Share the Plate Donations</t>
  </si>
  <si>
    <t xml:space="preserve">               100-101-4221 Share the Plate Cash Donations</t>
  </si>
  <si>
    <t xml:space="preserve">               100-101-4222 Donor Identified Share the Plate Donations</t>
  </si>
  <si>
    <t xml:space="preserve">               100-101-4223 FY 25 STP</t>
  </si>
  <si>
    <t xml:space="preserve">            Total Share the Plate Donations</t>
  </si>
  <si>
    <t xml:space="preserve">         Total Non-Pledge Donations</t>
  </si>
  <si>
    <t xml:space="preserve">      Total Donations</t>
  </si>
  <si>
    <t xml:space="preserve">   Total Operating Income</t>
  </si>
  <si>
    <t xml:space="preserve">   Other Income</t>
  </si>
  <si>
    <t xml:space="preserve">      100-101-4310 Retail Rewards</t>
  </si>
  <si>
    <t xml:space="preserve">      100-101-4312 Misc. Income</t>
  </si>
  <si>
    <t xml:space="preserve">      Rentals</t>
  </si>
  <si>
    <t xml:space="preserve">         Long Term Rentals</t>
  </si>
  <si>
    <t xml:space="preserve">            100-101-4330 Red Oak Rental</t>
  </si>
  <si>
    <t xml:space="preserve">         Total Long Term Rentals</t>
  </si>
  <si>
    <t xml:space="preserve">         Other Rentals</t>
  </si>
  <si>
    <t xml:space="preserve">            100-101-4331 Memorials</t>
  </si>
  <si>
    <t xml:space="preserve">            100-101-4338 Other Rentals (Holding)</t>
  </si>
  <si>
    <t xml:space="preserve">         Total Other Rentals</t>
  </si>
  <si>
    <t xml:space="preserve">         Building Use Donations</t>
  </si>
  <si>
    <t xml:space="preserve">            100-101-4335 Tai Chi</t>
  </si>
  <si>
    <t xml:space="preserve">            100-101-4336 Newman Center</t>
  </si>
  <si>
    <t xml:space="preserve">         Total Building Use Donations</t>
  </si>
  <si>
    <t xml:space="preserve">      Total Rentals</t>
  </si>
  <si>
    <t xml:space="preserve">      Activities and Events</t>
  </si>
  <si>
    <t xml:space="preserve">         Ongoing Activities and Events</t>
  </si>
  <si>
    <t xml:space="preserve">            Bookstore</t>
  </si>
  <si>
    <t xml:space="preserve">               100-101-4410 Bookstore Income</t>
  </si>
  <si>
    <t xml:space="preserve">               100-101-4411 Bookstore Expenses</t>
  </si>
  <si>
    <t xml:space="preserve">            Total Bookstore</t>
  </si>
  <si>
    <t xml:space="preserve">            Sunday Hospitality</t>
  </si>
  <si>
    <t xml:space="preserve">               100-101-4420 Sunday Hospitality Income</t>
  </si>
  <si>
    <t xml:space="preserve">               100-101-4421 Breakfast Expenses</t>
  </si>
  <si>
    <t xml:space="preserve">               100-101-4431 Coffee Expenses</t>
  </si>
  <si>
    <t xml:space="preserve">            Total Sunday Hospitality</t>
  </si>
  <si>
    <t xml:space="preserve">            Contra Dance</t>
  </si>
  <si>
    <t xml:space="preserve">               100-101-4480 Contra Dance Income</t>
  </si>
  <si>
    <t xml:space="preserve">               100-101-4481 Contra Dance Expense</t>
  </si>
  <si>
    <t xml:space="preserve">            Total Contra Dance</t>
  </si>
  <si>
    <t xml:space="preserve">            First Friday</t>
  </si>
  <si>
    <t xml:space="preserve">               100-101-4440 First Friday Donations</t>
  </si>
  <si>
    <t xml:space="preserve">               100-101-4441 First Friday Expenses</t>
  </si>
  <si>
    <t xml:space="preserve">            Total First Friday</t>
  </si>
  <si>
    <t xml:space="preserve">            Side with Love Shirt Sales</t>
  </si>
  <si>
    <t xml:space="preserve">               100-101-4460 Side with Love Shirt Sales</t>
  </si>
  <si>
    <t xml:space="preserve">               100-101-4461 Side with Love Shirt Expenses</t>
  </si>
  <si>
    <t xml:space="preserve">            Total Side with Love Shirt Sales</t>
  </si>
  <si>
    <t xml:space="preserve">            Misc. Programming</t>
  </si>
  <si>
    <t xml:space="preserve">               100-101-4470 Misc Program Income (Holding)</t>
  </si>
  <si>
    <t xml:space="preserve">               100-101-4471 Misc Program Expenses (Holding)</t>
  </si>
  <si>
    <t xml:space="preserve">            Total Misc. Programming</t>
  </si>
  <si>
    <t xml:space="preserve">            Youth Fundraising</t>
  </si>
  <si>
    <t xml:space="preserve">               100-101-4490 Youth Fundraising Income</t>
  </si>
  <si>
    <t xml:space="preserve">            Total Youth Fundraising</t>
  </si>
  <si>
    <t xml:space="preserve">         Total Ongoing Activities and Events</t>
  </si>
  <si>
    <t xml:space="preserve">         Yearly Activities and Events</t>
  </si>
  <si>
    <t xml:space="preserve">            Auction</t>
  </si>
  <si>
    <t xml:space="preserve">               100-101-4510 Auction Income</t>
  </si>
  <si>
    <t xml:space="preserve">               100-101-4513 Auction Expenses</t>
  </si>
  <si>
    <t xml:space="preserve">            Total Auction</t>
  </si>
  <si>
    <t xml:space="preserve">            Fall Festival</t>
  </si>
  <si>
    <t xml:space="preserve">               100-101-4520 Fall Festival Income</t>
  </si>
  <si>
    <t xml:space="preserve">               100-101-4521 Fall Festival Expenses</t>
  </si>
  <si>
    <t xml:space="preserve">            Total Fall Festival</t>
  </si>
  <si>
    <t xml:space="preserve">            Labor Day Retreat</t>
  </si>
  <si>
    <t xml:space="preserve">               100-101-4530 Labor Day Retreat Income</t>
  </si>
  <si>
    <t xml:space="preserve">               100-101-4531 Labor Day Retreat Expenses</t>
  </si>
  <si>
    <t xml:space="preserve">            Total Labor Day Retreat</t>
  </si>
  <si>
    <t xml:space="preserve">            Peace Camp</t>
  </si>
  <si>
    <t xml:space="preserve">               100-101-4540 Peace Camp Income</t>
  </si>
  <si>
    <t xml:space="preserve">               100-101-4541 Peace Camp Expenses</t>
  </si>
  <si>
    <t xml:space="preserve">            Total Peace Camp</t>
  </si>
  <si>
    <t xml:space="preserve">            Rummage Sale</t>
  </si>
  <si>
    <t xml:space="preserve">               100-101-4550 Rummage Sale Income</t>
  </si>
  <si>
    <t xml:space="preserve">            Total Rummage Sale</t>
  </si>
  <si>
    <t xml:space="preserve">         Total Yearly Activities and Events</t>
  </si>
  <si>
    <t xml:space="preserve">      Total Activities and Events</t>
  </si>
  <si>
    <t xml:space="preserve">   Total Other Income</t>
  </si>
  <si>
    <t xml:space="preserve">   Non Operating Income</t>
  </si>
  <si>
    <t xml:space="preserve">      Transfers In</t>
  </si>
  <si>
    <t xml:space="preserve">         100-101-4905 Transfers In From Endowment</t>
  </si>
  <si>
    <t xml:space="preserve">         100-101-4945 Transfers in From Bridge Campaign</t>
  </si>
  <si>
    <t xml:space="preserve">      Total Transfers In</t>
  </si>
  <si>
    <t xml:space="preserve">   Total Non Operating Income</t>
  </si>
  <si>
    <t>Total Revenues</t>
  </si>
  <si>
    <t>Expenses</t>
  </si>
  <si>
    <t xml:space="preserve">   100-101-6980 Reconciliation Discrepancies</t>
  </si>
  <si>
    <t xml:space="preserve">   Operating Expenditures</t>
  </si>
  <si>
    <t xml:space="preserve">      Personnel &amp; Benefits</t>
  </si>
  <si>
    <t xml:space="preserve">         100-101-6099 Compensation Adjustment</t>
  </si>
  <si>
    <t xml:space="preserve">         Ministry</t>
  </si>
  <si>
    <t xml:space="preserve">            100-101-6010 Lead Minister</t>
  </si>
  <si>
    <t xml:space="preserve">            100-101-6011 Congregational Life Minister</t>
  </si>
  <si>
    <t xml:space="preserve">            100-101-6012 Justice Minister</t>
  </si>
  <si>
    <t xml:space="preserve">         Total Ministry</t>
  </si>
  <si>
    <t xml:space="preserve">         Administration</t>
  </si>
  <si>
    <t xml:space="preserve">            100-101-6020 Director of Administration</t>
  </si>
  <si>
    <t xml:space="preserve">            100-101-6021 Congregational Life Asst.</t>
  </si>
  <si>
    <t xml:space="preserve">            100-101-6022 Bookkeeper</t>
  </si>
  <si>
    <t xml:space="preserve">            100-101-6023 Office Manager</t>
  </si>
  <si>
    <t xml:space="preserve">         Total Administration</t>
  </si>
  <si>
    <t xml:space="preserve">         Religious Exploration</t>
  </si>
  <si>
    <t xml:space="preserve">            100-101-6030 Director of Religious Exploration</t>
  </si>
  <si>
    <t xml:space="preserve">            100-101-6031 RE Assistant</t>
  </si>
  <si>
    <t xml:space="preserve">            100-101-6032 Peace Camp &amp; Spirit Play Teacher</t>
  </si>
  <si>
    <t xml:space="preserve">            100-101-6033 Sunday Assistants</t>
  </si>
  <si>
    <t xml:space="preserve">            100-101-6034 Youth Group Lead</t>
  </si>
  <si>
    <t xml:space="preserve">         Total Religious Exploration</t>
  </si>
  <si>
    <t xml:space="preserve">         Music</t>
  </si>
  <si>
    <t xml:space="preserve">            100-101-6040 Director of Music</t>
  </si>
  <si>
    <t xml:space="preserve">            100-101-6041 Spirit of Life Director</t>
  </si>
  <si>
    <t xml:space="preserve">            100-101-6042 Peace Pals Director</t>
  </si>
  <si>
    <t xml:space="preserve">            100-101-6043 Accompanist</t>
  </si>
  <si>
    <t xml:space="preserve">            100-101-6044 Music Substitutes</t>
  </si>
  <si>
    <t xml:space="preserve">         Total Music</t>
  </si>
  <si>
    <t xml:space="preserve">         Support Staff</t>
  </si>
  <si>
    <t xml:space="preserve">            100-101-6050 ASL Interpretation</t>
  </si>
  <si>
    <t xml:space="preserve">            100-101-6051 Dishwashers</t>
  </si>
  <si>
    <t xml:space="preserve">            100-101-6052 Sunday Child Care</t>
  </si>
  <si>
    <t xml:space="preserve">            100-101-6054 Sound Lead</t>
  </si>
  <si>
    <t xml:space="preserve">            100-101-6055 Sound Techs Church Events</t>
  </si>
  <si>
    <t xml:space="preserve">            100-101-6056 Sound Techs Special Events</t>
  </si>
  <si>
    <t xml:space="preserve">         Total Support Staff</t>
  </si>
  <si>
    <t xml:space="preserve">         Benefits</t>
  </si>
  <si>
    <t xml:space="preserve">            100-101-6101 Pension</t>
  </si>
  <si>
    <t xml:space="preserve">            Professional Expenditures</t>
  </si>
  <si>
    <t xml:space="preserve">               100-101-6120 Lead Minister Prof. Expenditures</t>
  </si>
  <si>
    <t xml:space="preserve">               100-101-6121 Minister of Congregational Life Prof. Expenditures</t>
  </si>
  <si>
    <t xml:space="preserve">               100-101-6122 Justice Minister Prof. Expenditures</t>
  </si>
  <si>
    <t xml:space="preserve">               100-101-6123 Director of Admin Prof. Expenditures</t>
  </si>
  <si>
    <t xml:space="preserve">               100-101-6124 Director of RE Prof. Expenditures</t>
  </si>
  <si>
    <t xml:space="preserve">               100-101-6125 Music Director Prof. Expenditures</t>
  </si>
  <si>
    <t xml:space="preserve">            Total Professional Expenditures</t>
  </si>
  <si>
    <t xml:space="preserve">            Workers' Comp</t>
  </si>
  <si>
    <t xml:space="preserve">               100-101-6130 Workers' Comp Payment</t>
  </si>
  <si>
    <t xml:space="preserve">            Total Workers' Comp</t>
  </si>
  <si>
    <t xml:space="preserve">            Insurance</t>
  </si>
  <si>
    <t xml:space="preserve">               100-101-6141 Dental Insurance</t>
  </si>
  <si>
    <t xml:space="preserve">               100-101-6142 Health Insurance</t>
  </si>
  <si>
    <t xml:space="preserve">               100-101-6143 Life Insurance</t>
  </si>
  <si>
    <t xml:space="preserve">               100-101-6144 LTD Insurance</t>
  </si>
  <si>
    <t xml:space="preserve">            Total Insurance</t>
  </si>
  <si>
    <t xml:space="preserve">            Taxes</t>
  </si>
  <si>
    <t xml:space="preserve">               100-101-6151 Employer Taxes</t>
  </si>
  <si>
    <t xml:space="preserve">               100-101-6153 SSA Equivalent</t>
  </si>
  <si>
    <t xml:space="preserve">            Total Taxes</t>
  </si>
  <si>
    <t xml:space="preserve">         Total Benefits</t>
  </si>
  <si>
    <t xml:space="preserve">      Total Personnel &amp; Benefits</t>
  </si>
  <si>
    <t xml:space="preserve">      Programs</t>
  </si>
  <si>
    <t xml:space="preserve">         Charitable Giving</t>
  </si>
  <si>
    <t xml:space="preserve">            100-101-6205 Share the Plate</t>
  </si>
  <si>
    <t xml:space="preserve">            100-101-6206 Charitable Giving: Other</t>
  </si>
  <si>
    <t xml:space="preserve">            Justice Donations and Dues</t>
  </si>
  <si>
    <t xml:space="preserve">               100-101-6210 JAM Undesignated % of Pledge</t>
  </si>
  <si>
    <t xml:space="preserve">               100-101-6211 Black Lives of UU</t>
  </si>
  <si>
    <t xml:space="preserve">               100-101-6212 BREAD</t>
  </si>
  <si>
    <t xml:space="preserve">               100-101-6213 Coalition of Immakolee Workers</t>
  </si>
  <si>
    <t xml:space="preserve">               100-101-6214 Clintonville Resource Center</t>
  </si>
  <si>
    <t xml:space="preserve">               100-101-6215 Feed &amp; Read Ohio</t>
  </si>
  <si>
    <t xml:space="preserve">               100-101-6216 IACO</t>
  </si>
  <si>
    <t xml:space="preserve">               100-101-6217 Pride</t>
  </si>
  <si>
    <t xml:space="preserve">               100-101-6219 YWCA Family Center</t>
  </si>
  <si>
    <t xml:space="preserve">               100-101-6220 Justice Programming</t>
  </si>
  <si>
    <t xml:space="preserve">               100-101-6221 JAM % of Pledge Other Contributions</t>
  </si>
  <si>
    <t xml:space="preserve">            Total Justice Donations and Dues</t>
  </si>
  <si>
    <t xml:space="preserve">         Total Charitable Giving</t>
  </si>
  <si>
    <t xml:space="preserve">            Children &amp; Youth</t>
  </si>
  <si>
    <t xml:space="preserve">               100-101-6252 Our Whole Lives</t>
  </si>
  <si>
    <t xml:space="preserve">               100-101-6253 RE Team</t>
  </si>
  <si>
    <t xml:space="preserve">               100-101-6254 RE Volunteers</t>
  </si>
  <si>
    <t xml:space="preserve">               100-101-6255 RE Youth Group</t>
  </si>
  <si>
    <t xml:space="preserve">            Total Children &amp; Youth</t>
  </si>
  <si>
    <t xml:space="preserve">            Adult RE</t>
  </si>
  <si>
    <t xml:space="preserve">               100-101-6300 Adult RE Team</t>
  </si>
  <si>
    <t xml:space="preserve">               100-101-6301 Adult RE Curriculum</t>
  </si>
  <si>
    <t xml:space="preserve">            Total Adult RE</t>
  </si>
  <si>
    <t xml:space="preserve">         Ministry Teams</t>
  </si>
  <si>
    <t xml:space="preserve">            100-101-6401 Archives</t>
  </si>
  <si>
    <t xml:space="preserve">            100-101-6402 Caring Team</t>
  </si>
  <si>
    <t xml:space="preserve">            100-101-6403 Choir</t>
  </si>
  <si>
    <t xml:space="preserve">            100-101-6404 Membership</t>
  </si>
  <si>
    <t xml:space="preserve">            100-101-6405 Rituals and Celebrations</t>
  </si>
  <si>
    <t xml:space="preserve">            100-101-6406 Senior Gathering</t>
  </si>
  <si>
    <t xml:space="preserve">            100-101-6407 Stewardship Team</t>
  </si>
  <si>
    <t xml:space="preserve">            100-101-6408 Worship</t>
  </si>
  <si>
    <t xml:space="preserve">         Total Ministry Teams</t>
  </si>
  <si>
    <t xml:space="preserve">         Leadership Teams</t>
  </si>
  <si>
    <t xml:space="preserve">            100-101-6450 Board of Trustees</t>
  </si>
  <si>
    <t xml:space="preserve">            100-101-6451 Leadership Development</t>
  </si>
  <si>
    <t xml:space="preserve">         Total Leadership Teams</t>
  </si>
  <si>
    <t xml:space="preserve">      Total Programs</t>
  </si>
  <si>
    <t xml:space="preserve">      Admin &amp; Facilities</t>
  </si>
  <si>
    <t xml:space="preserve">         Misc Administration</t>
  </si>
  <si>
    <t xml:space="preserve">            100-101-6511 Copier Lease &amp; Usage</t>
  </si>
  <si>
    <t xml:space="preserve">            100-101-6512 Marketing</t>
  </si>
  <si>
    <t xml:space="preserve">            100-101-6513 Office Supplies</t>
  </si>
  <si>
    <t xml:space="preserve">            100-101-6514 Payroll Processing Fees</t>
  </si>
  <si>
    <t xml:space="preserve">            100-101-6515 Postage</t>
  </si>
  <si>
    <t xml:space="preserve">            100-101-6516 Food &amp; Sundries</t>
  </si>
  <si>
    <t xml:space="preserve">            Financial Service Charges</t>
  </si>
  <si>
    <t xml:space="preserve">               100-101-6520 Bank Fees</t>
  </si>
  <si>
    <t xml:space="preserve">               100-101-6521 Credit Card Processing Fees</t>
  </si>
  <si>
    <t xml:space="preserve">            Total Financial Service Charges</t>
  </si>
  <si>
    <t xml:space="preserve">            IT Equipment</t>
  </si>
  <si>
    <t xml:space="preserve">               100-101-6530 IT Equipment (Holding - Define as spent)</t>
  </si>
  <si>
    <t xml:space="preserve">               100-101-6531 IT Supplies</t>
  </si>
  <si>
    <t xml:space="preserve">               100-101-6532 IT Hardware</t>
  </si>
  <si>
    <t xml:space="preserve">            Total IT Equipment</t>
  </si>
  <si>
    <t xml:space="preserve">            Software Support</t>
  </si>
  <si>
    <t xml:space="preserve">               100-101-6540 Software Support (Holding - Define as spent)</t>
  </si>
  <si>
    <t xml:space="preserve">               100-101-6541 Website Software</t>
  </si>
  <si>
    <t xml:space="preserve">               100-101-6542 Software Subscriptions</t>
  </si>
  <si>
    <t xml:space="preserve">               100-101-6543 Other Software</t>
  </si>
  <si>
    <t xml:space="preserve">            Total Software Support</t>
  </si>
  <si>
    <t xml:space="preserve">         Total Misc Administration</t>
  </si>
  <si>
    <t xml:space="preserve">         Facilities</t>
  </si>
  <si>
    <t xml:space="preserve">            Utilities</t>
  </si>
  <si>
    <t xml:space="preserve">               100-101-6601 Phone  &amp; Internet Services</t>
  </si>
  <si>
    <t xml:space="preserve">               100-101-6602 Electricity</t>
  </si>
  <si>
    <t xml:space="preserve">               100-101-6603 Fire Monitoring</t>
  </si>
  <si>
    <t xml:space="preserve">               100-101-6604 Gas</t>
  </si>
  <si>
    <t xml:space="preserve">               100-101-6605 Trash</t>
  </si>
  <si>
    <t xml:space="preserve">               100-101-6606 Water</t>
  </si>
  <si>
    <t xml:space="preserve">            Total Utilities</t>
  </si>
  <si>
    <t xml:space="preserve">            Building Maintenance &amp; Repair</t>
  </si>
  <si>
    <t xml:space="preserve">               100-101-6610 Cleaning</t>
  </si>
  <si>
    <t xml:space="preserve">               100-101-6611 MEP (HVAC/Plumbing/Electrical)</t>
  </si>
  <si>
    <t xml:space="preserve">               100-101-6612 Kitchen</t>
  </si>
  <si>
    <t xml:space="preserve">               100-101-6613 Roof</t>
  </si>
  <si>
    <t xml:space="preserve">               100-101-6614 Supplies</t>
  </si>
  <si>
    <t xml:space="preserve">               100-101-6616 Building Maintenance</t>
  </si>
  <si>
    <t xml:space="preserve">               100-101-6619 Other Building</t>
  </si>
  <si>
    <t xml:space="preserve">            Total Building Maintenance &amp; Repair</t>
  </si>
  <si>
    <t xml:space="preserve">            Grounds Maintenance &amp; Repair</t>
  </si>
  <si>
    <t xml:space="preserve">               100-101-6620 Grounds Maintenance</t>
  </si>
  <si>
    <t xml:space="preserve">               100-101-6621 Shared Parking Lot Maintenance</t>
  </si>
  <si>
    <t xml:space="preserve">               100-101-6622 Shared Parking Lot Taxes</t>
  </si>
  <si>
    <t xml:space="preserve">               100-101-6623 Snow Removal</t>
  </si>
  <si>
    <t xml:space="preserve">            Total Grounds Maintenance &amp; Repair</t>
  </si>
  <si>
    <t xml:space="preserve">               100-101-6651 Building Insurance</t>
  </si>
  <si>
    <t xml:space="preserve">            Mortgage</t>
  </si>
  <si>
    <t xml:space="preserve">               100-101-6701 Mortgage Principal</t>
  </si>
  <si>
    <t xml:space="preserve">               100-101-6702 Mortgage Interest</t>
  </si>
  <si>
    <t xml:space="preserve">            Total Mortgage</t>
  </si>
  <si>
    <t xml:space="preserve">         Total Facilities</t>
  </si>
  <si>
    <t xml:space="preserve">      Total Admin &amp; Facilities</t>
  </si>
  <si>
    <t xml:space="preserve">      Other Operating Expenditures</t>
  </si>
  <si>
    <t xml:space="preserve">         100-101-6801 UUA Annual Program Fund</t>
  </si>
  <si>
    <t xml:space="preserve">      Total Other Operating Expenditures</t>
  </si>
  <si>
    <t xml:space="preserve">   Total Operating Expenditures</t>
  </si>
  <si>
    <t>Total Expenses</t>
  </si>
  <si>
    <t>Net Total</t>
  </si>
  <si>
    <t>ACTUAL                   YTD               DECEMBER</t>
  </si>
  <si>
    <t>BUDGET                   YTD               DECEMBER</t>
  </si>
  <si>
    <t>BUDGET                +/-                           YTD</t>
  </si>
  <si>
    <t>ACCOUNTS</t>
  </si>
  <si>
    <t>Checking Account Balance</t>
  </si>
  <si>
    <t>As of</t>
  </si>
  <si>
    <t>PROJECTS</t>
  </si>
  <si>
    <t>New Refrigerator &amp; Freezer</t>
  </si>
  <si>
    <t>Capital Fund</t>
  </si>
  <si>
    <t xml:space="preserve">               Kitchen</t>
  </si>
  <si>
    <t xml:space="preserve">              Capital Projects</t>
  </si>
  <si>
    <t>Slowter Fund</t>
  </si>
  <si>
    <t>New Roof, Worship Center Carpet</t>
  </si>
  <si>
    <t>Lighting, asphalt repair, roofing costs not covered by Slowter, Solar Panel Project, 2 new ovens, cooking cart, new dishwasher</t>
  </si>
  <si>
    <t>Total Reserve Funds Spent YTD</t>
  </si>
  <si>
    <t>Operating Accounts</t>
  </si>
  <si>
    <t>Huntington Money Market Balance</t>
  </si>
  <si>
    <t>Total Operating Cash</t>
  </si>
  <si>
    <t>Transfers Out</t>
  </si>
  <si>
    <t>To Vanguard</t>
  </si>
  <si>
    <t>Expenditures /</t>
  </si>
  <si>
    <t>To SYC</t>
  </si>
  <si>
    <t>To Checking</t>
  </si>
  <si>
    <t xml:space="preserve">As of </t>
  </si>
  <si>
    <t>Vanguard Balance</t>
  </si>
  <si>
    <t>UUA Common Endowment</t>
  </si>
  <si>
    <t>Investments</t>
  </si>
  <si>
    <t>Funding of these projects came from the following sources:</t>
  </si>
  <si>
    <t>Solar Panel Project</t>
  </si>
  <si>
    <t>Allocated from the Shkolnik Bequest</t>
  </si>
  <si>
    <t>Roof Replacement</t>
  </si>
  <si>
    <t>Amount Paid as of 12/31/25</t>
  </si>
  <si>
    <t>Balance Due</t>
  </si>
  <si>
    <t>LED Lighting throughout Building</t>
  </si>
  <si>
    <t>Slowter Fund, Facility Reserve</t>
  </si>
  <si>
    <t>WC Carpeting</t>
  </si>
  <si>
    <t>Build the Bridge excess, SYC - $10,000</t>
  </si>
  <si>
    <t>Build the Bridge excess</t>
  </si>
  <si>
    <t>Kitchen Refrigerator, Freezer</t>
  </si>
  <si>
    <t>Parking Lot - Asphalt Repairs</t>
  </si>
  <si>
    <t>2 ovens, cooktop, new dishwasher</t>
  </si>
  <si>
    <t>WC Foundation Repair</t>
  </si>
  <si>
    <t>FIRST UNITARIAN UNIVERSALIST CHURCH OF COLUMBUS</t>
  </si>
  <si>
    <t>CASH BALANCES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</si>
</sst>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43" fontId="0" fillId="0" borderId="0" xfId="0" applyNumberFormat="1"/>
    <xf numFmtId="0" fontId="16" fillId="0" borderId="0" xfId="0" applyFont="1"/>
    <xf numFmtId="43" fontId="16" fillId="0" borderId="0" xfId="0" applyNumberFormat="1" applyFont="1"/>
    <xf numFmtId="0" fontId="16" fillId="0" borderId="0" xfId="0" applyFont="1" applyAlignment="1">
      <alignment wrapText="1"/>
    </xf>
    <xf numFmtId="43" fontId="18" fillId="0" borderId="0" xfId="0" applyNumberFormat="1" applyFont="1" applyAlignment="1">
      <alignment horizontal="center" wrapText="1"/>
    </xf>
    <xf numFmtId="0" fontId="18" fillId="0" borderId="0" xfId="0" applyFont="1"/>
    <xf numFmtId="0" fontId="18" fillId="0" borderId="0" xfId="0" applyFont="1" applyAlignment="1">
      <alignment horizontal="center"/>
    </xf>
    <xf numFmtId="43" fontId="18" fillId="0" borderId="11" xfId="0" applyNumberFormat="1" applyFont="1" applyBorder="1"/>
    <xf numFmtId="0" fontId="18" fillId="0" borderId="11" xfId="0" applyFont="1" applyBorder="1"/>
    <xf numFmtId="43" fontId="19" fillId="0" borderId="0" xfId="0" applyNumberFormat="1" applyFont="1"/>
    <xf numFmtId="0" fontId="19" fillId="0" borderId="0" xfId="0" applyFont="1"/>
    <xf numFmtId="43" fontId="18" fillId="0" borderId="0" xfId="0" applyNumberFormat="1" applyFont="1"/>
    <xf numFmtId="43" fontId="18" fillId="0" borderId="12" xfId="0" applyNumberFormat="1" applyFont="1" applyBorder="1"/>
    <xf numFmtId="0" fontId="18" fillId="0" borderId="12" xfId="0" applyFont="1" applyBorder="1"/>
    <xf numFmtId="43" fontId="18" fillId="0" borderId="10" xfId="0" applyNumberFormat="1" applyFont="1" applyBorder="1"/>
    <xf numFmtId="0" fontId="18" fillId="0" borderId="10" xfId="0" applyFont="1" applyBorder="1"/>
    <xf numFmtId="14" fontId="19" fillId="0" borderId="0" xfId="0" applyNumberFormat="1" applyFont="1"/>
    <xf numFmtId="43" fontId="19" fillId="0" borderId="10" xfId="0" applyNumberFormat="1" applyFont="1" applyBorder="1"/>
    <xf numFmtId="0" fontId="19" fillId="0" borderId="0" xfId="0" applyFont="1" applyAlignment="1">
      <alignment wrapText="1"/>
    </xf>
    <xf numFmtId="14" fontId="18" fillId="0" borderId="0" xfId="0" applyNumberFormat="1" applyFont="1" applyAlignment="1">
      <alignment horizontal="center"/>
    </xf>
    <xf numFmtId="0" fontId="20" fillId="0" borderId="0" xfId="0" applyFont="1"/>
    <xf numFmtId="0" fontId="18" fillId="0" borderId="13" xfId="0" applyFont="1" applyBorder="1" applyAlignment="1">
      <alignment horizontal="center"/>
    </xf>
    <xf numFmtId="43" fontId="18" fillId="0" borderId="13" xfId="0" applyNumberFormat="1" applyFont="1" applyBorder="1" applyAlignment="1">
      <alignment horizont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E8E30-145D-4B6B-A90A-B4A32BB3720A}">
  <dimension ref="A1:E274"/>
  <sheetViews>
    <sheetView tabSelected="1" workbookViewId="0">
      <pane ySplit="1" topLeftCell="A210" activePane="bottomLeft" state="frozen"/>
      <selection pane="bottomLeft" activeCell="A2" sqref="A2"/>
    </sheetView>
  </sheetViews>
  <sheetFormatPr defaultRowHeight="15" x14ac:dyDescent="0.25"/>
  <cols>
    <col min="1" max="1" width="62.140625" customWidth="1"/>
    <col min="2" max="3" width="16" style="1" bestFit="1" customWidth="1"/>
    <col min="4" max="4" width="15.42578125" style="1" bestFit="1" customWidth="1"/>
    <col min="5" max="5" width="9.85546875" hidden="1" customWidth="1"/>
  </cols>
  <sheetData>
    <row r="1" spans="1:5" ht="75.75" x14ac:dyDescent="0.3">
      <c r="A1" s="7" t="s">
        <v>271</v>
      </c>
      <c r="B1" s="5" t="s">
        <v>268</v>
      </c>
      <c r="C1" s="5" t="s">
        <v>269</v>
      </c>
      <c r="D1" s="5" t="s">
        <v>270</v>
      </c>
      <c r="E1" s="4" t="s">
        <v>0</v>
      </c>
    </row>
    <row r="2" spans="1:5" ht="18.75" x14ac:dyDescent="0.3">
      <c r="A2" s="6" t="s">
        <v>1</v>
      </c>
    </row>
    <row r="3" spans="1:5" ht="18.75" x14ac:dyDescent="0.3">
      <c r="A3" s="6" t="s">
        <v>2</v>
      </c>
      <c r="B3" s="10"/>
      <c r="C3" s="10"/>
      <c r="D3" s="10"/>
      <c r="E3" s="11"/>
    </row>
    <row r="4" spans="1:5" ht="18.75" hidden="1" x14ac:dyDescent="0.3">
      <c r="A4" s="11" t="s">
        <v>3</v>
      </c>
      <c r="B4" s="10"/>
      <c r="C4" s="10"/>
      <c r="D4" s="10"/>
      <c r="E4" s="11"/>
    </row>
    <row r="5" spans="1:5" ht="18.75" hidden="1" x14ac:dyDescent="0.3">
      <c r="A5" s="11" t="s">
        <v>4</v>
      </c>
      <c r="B5" s="10"/>
      <c r="C5" s="10"/>
      <c r="D5" s="10"/>
      <c r="E5" s="11"/>
    </row>
    <row r="6" spans="1:5" ht="18.75" hidden="1" x14ac:dyDescent="0.3">
      <c r="A6" s="11" t="s">
        <v>5</v>
      </c>
      <c r="B6" s="10">
        <v>328555.42</v>
      </c>
      <c r="C6" s="10">
        <v>322999.98</v>
      </c>
      <c r="D6" s="10">
        <v>5555.44</v>
      </c>
      <c r="E6" s="11">
        <v>101.72</v>
      </c>
    </row>
    <row r="7" spans="1:5" ht="18.75" hidden="1" x14ac:dyDescent="0.3">
      <c r="A7" s="11" t="s">
        <v>6</v>
      </c>
      <c r="B7" s="10">
        <v>0</v>
      </c>
      <c r="C7" s="10">
        <v>-15420</v>
      </c>
      <c r="D7" s="10">
        <v>15420</v>
      </c>
      <c r="E7" s="11">
        <v>0</v>
      </c>
    </row>
    <row r="8" spans="1:5" ht="18.75" hidden="1" x14ac:dyDescent="0.3">
      <c r="A8" s="11" t="s">
        <v>7</v>
      </c>
      <c r="B8" s="10">
        <v>16365.98</v>
      </c>
      <c r="C8" s="10">
        <v>15000</v>
      </c>
      <c r="D8" s="10">
        <v>1365.98</v>
      </c>
      <c r="E8" s="11">
        <v>109.11</v>
      </c>
    </row>
    <row r="9" spans="1:5" ht="18.75" hidden="1" x14ac:dyDescent="0.3">
      <c r="A9" s="11" t="s">
        <v>8</v>
      </c>
      <c r="B9" s="10">
        <v>0</v>
      </c>
      <c r="C9" s="10">
        <v>4999.9799999999996</v>
      </c>
      <c r="D9" s="10">
        <v>-4999.9799999999996</v>
      </c>
      <c r="E9" s="11">
        <v>0</v>
      </c>
    </row>
    <row r="10" spans="1:5" ht="18.75" x14ac:dyDescent="0.3">
      <c r="A10" s="6" t="s">
        <v>9</v>
      </c>
      <c r="B10" s="12">
        <v>344921.4</v>
      </c>
      <c r="C10" s="12">
        <v>327579.96000000002</v>
      </c>
      <c r="D10" s="12">
        <v>17341.439999999999</v>
      </c>
      <c r="E10" s="6">
        <v>105.29</v>
      </c>
    </row>
    <row r="11" spans="1:5" ht="18.75" x14ac:dyDescent="0.3">
      <c r="A11" s="6" t="s">
        <v>10</v>
      </c>
      <c r="B11" s="10"/>
      <c r="C11" s="10"/>
      <c r="D11" s="10"/>
      <c r="E11" s="11"/>
    </row>
    <row r="12" spans="1:5" ht="18.75" hidden="1" x14ac:dyDescent="0.3">
      <c r="A12" s="11" t="s">
        <v>11</v>
      </c>
      <c r="B12" s="10">
        <v>12756.68</v>
      </c>
      <c r="C12" s="10">
        <v>11250</v>
      </c>
      <c r="D12" s="10">
        <v>1506.68</v>
      </c>
      <c r="E12" s="11">
        <v>113.39</v>
      </c>
    </row>
    <row r="13" spans="1:5" ht="18.75" hidden="1" x14ac:dyDescent="0.3">
      <c r="A13" s="11" t="s">
        <v>12</v>
      </c>
      <c r="B13" s="10">
        <v>26.67</v>
      </c>
      <c r="C13" s="10">
        <v>0</v>
      </c>
      <c r="D13" s="10">
        <v>26.67</v>
      </c>
      <c r="E13" s="11">
        <v>0</v>
      </c>
    </row>
    <row r="14" spans="1:5" ht="18.75" hidden="1" x14ac:dyDescent="0.3">
      <c r="A14" s="11" t="s">
        <v>13</v>
      </c>
      <c r="B14" s="10">
        <v>18219.88</v>
      </c>
      <c r="C14" s="10">
        <v>6000</v>
      </c>
      <c r="D14" s="10">
        <v>12219.88</v>
      </c>
      <c r="E14" s="11">
        <v>303.66000000000003</v>
      </c>
    </row>
    <row r="15" spans="1:5" ht="18.75" hidden="1" x14ac:dyDescent="0.3">
      <c r="A15" s="11" t="s">
        <v>14</v>
      </c>
      <c r="B15" s="10">
        <v>350</v>
      </c>
      <c r="C15" s="10">
        <v>0</v>
      </c>
      <c r="D15" s="10">
        <v>350</v>
      </c>
      <c r="E15" s="11">
        <v>0</v>
      </c>
    </row>
    <row r="16" spans="1:5" ht="18.75" hidden="1" x14ac:dyDescent="0.3">
      <c r="A16" s="11" t="s">
        <v>15</v>
      </c>
      <c r="B16" s="10">
        <v>10000</v>
      </c>
      <c r="C16" s="10">
        <v>0</v>
      </c>
      <c r="D16" s="10">
        <v>10000</v>
      </c>
      <c r="E16" s="11">
        <v>0</v>
      </c>
    </row>
    <row r="17" spans="1:5" ht="18.75" hidden="1" x14ac:dyDescent="0.3">
      <c r="A17" s="11" t="s">
        <v>16</v>
      </c>
      <c r="B17" s="10"/>
      <c r="C17" s="10"/>
      <c r="D17" s="10"/>
      <c r="E17" s="11"/>
    </row>
    <row r="18" spans="1:5" ht="18.75" hidden="1" x14ac:dyDescent="0.3">
      <c r="A18" s="11" t="s">
        <v>17</v>
      </c>
      <c r="B18" s="10">
        <v>6869</v>
      </c>
      <c r="C18" s="10">
        <v>10000.02</v>
      </c>
      <c r="D18" s="10">
        <v>-3131.02</v>
      </c>
      <c r="E18" s="11">
        <v>68.69</v>
      </c>
    </row>
    <row r="19" spans="1:5" ht="18.75" hidden="1" x14ac:dyDescent="0.3">
      <c r="A19" s="11" t="s">
        <v>18</v>
      </c>
      <c r="B19" s="10">
        <v>7924</v>
      </c>
      <c r="C19" s="10">
        <v>11250</v>
      </c>
      <c r="D19" s="10">
        <v>-3326</v>
      </c>
      <c r="E19" s="11">
        <v>70.44</v>
      </c>
    </row>
    <row r="20" spans="1:5" ht="18.75" hidden="1" x14ac:dyDescent="0.3">
      <c r="A20" s="11" t="s">
        <v>19</v>
      </c>
      <c r="B20" s="10">
        <v>195</v>
      </c>
      <c r="C20" s="10">
        <v>0</v>
      </c>
      <c r="D20" s="10">
        <v>195</v>
      </c>
      <c r="E20" s="11">
        <v>0</v>
      </c>
    </row>
    <row r="21" spans="1:5" ht="18.75" hidden="1" x14ac:dyDescent="0.3">
      <c r="A21" s="11" t="s">
        <v>20</v>
      </c>
      <c r="B21" s="10">
        <v>14988</v>
      </c>
      <c r="C21" s="10">
        <v>21250.02</v>
      </c>
      <c r="D21" s="10">
        <v>-6262.02</v>
      </c>
      <c r="E21" s="11">
        <v>70.53</v>
      </c>
    </row>
    <row r="22" spans="1:5" ht="18.75" x14ac:dyDescent="0.3">
      <c r="A22" s="6" t="s">
        <v>21</v>
      </c>
      <c r="B22" s="12">
        <v>56341.23</v>
      </c>
      <c r="C22" s="12">
        <v>38500.019999999997</v>
      </c>
      <c r="D22" s="12">
        <v>17841.21</v>
      </c>
      <c r="E22" s="6">
        <v>146.34</v>
      </c>
    </row>
    <row r="23" spans="1:5" ht="18.75" x14ac:dyDescent="0.3">
      <c r="A23" s="6" t="s">
        <v>22</v>
      </c>
      <c r="B23" s="12">
        <v>401262.63</v>
      </c>
      <c r="C23" s="12">
        <v>366079.98</v>
      </c>
      <c r="D23" s="12">
        <v>35182.65</v>
      </c>
      <c r="E23" s="6">
        <v>109.61</v>
      </c>
    </row>
    <row r="24" spans="1:5" ht="19.5" thickBot="1" x14ac:dyDescent="0.35">
      <c r="A24" s="6" t="s">
        <v>23</v>
      </c>
      <c r="B24" s="8">
        <v>401262.63</v>
      </c>
      <c r="C24" s="8">
        <v>366079.98</v>
      </c>
      <c r="D24" s="8">
        <v>35182.65</v>
      </c>
      <c r="E24" s="9">
        <v>109.61</v>
      </c>
    </row>
    <row r="25" spans="1:5" ht="18.75" x14ac:dyDescent="0.3">
      <c r="A25" s="6" t="s">
        <v>24</v>
      </c>
      <c r="B25" s="10"/>
      <c r="C25" s="10"/>
      <c r="D25" s="10"/>
      <c r="E25" s="11"/>
    </row>
    <row r="26" spans="1:5" ht="18.75" hidden="1" x14ac:dyDescent="0.3">
      <c r="A26" s="11" t="s">
        <v>25</v>
      </c>
      <c r="B26" s="10">
        <v>379.75</v>
      </c>
      <c r="C26" s="10">
        <v>375</v>
      </c>
      <c r="D26" s="10">
        <v>4.75</v>
      </c>
      <c r="E26" s="11">
        <v>101.27</v>
      </c>
    </row>
    <row r="27" spans="1:5" ht="18.75" hidden="1" x14ac:dyDescent="0.3">
      <c r="A27" s="11" t="s">
        <v>26</v>
      </c>
      <c r="B27" s="10">
        <v>-27</v>
      </c>
      <c r="C27" s="10">
        <v>1500</v>
      </c>
      <c r="D27" s="10">
        <v>-1527</v>
      </c>
      <c r="E27" s="11">
        <v>-1.8</v>
      </c>
    </row>
    <row r="28" spans="1:5" ht="18.75" x14ac:dyDescent="0.3">
      <c r="A28" s="6" t="s">
        <v>27</v>
      </c>
      <c r="B28" s="10"/>
      <c r="C28" s="10"/>
      <c r="D28" s="10"/>
      <c r="E28" s="11"/>
    </row>
    <row r="29" spans="1:5" ht="18.75" hidden="1" x14ac:dyDescent="0.3">
      <c r="A29" s="11" t="s">
        <v>28</v>
      </c>
      <c r="B29" s="10"/>
      <c r="C29" s="10"/>
      <c r="D29" s="10"/>
      <c r="E29" s="11"/>
    </row>
    <row r="30" spans="1:5" ht="18.75" hidden="1" x14ac:dyDescent="0.3">
      <c r="A30" s="11" t="s">
        <v>29</v>
      </c>
      <c r="B30" s="10">
        <v>23292.5</v>
      </c>
      <c r="C30" s="10">
        <v>18150</v>
      </c>
      <c r="D30" s="10">
        <v>5142.5</v>
      </c>
      <c r="E30" s="11">
        <v>128.33000000000001</v>
      </c>
    </row>
    <row r="31" spans="1:5" ht="18.75" x14ac:dyDescent="0.3">
      <c r="A31" s="6" t="s">
        <v>30</v>
      </c>
      <c r="B31" s="12">
        <v>23292.5</v>
      </c>
      <c r="C31" s="12">
        <v>18150</v>
      </c>
      <c r="D31" s="12">
        <v>5142.5</v>
      </c>
      <c r="E31" s="6">
        <v>128.33000000000001</v>
      </c>
    </row>
    <row r="32" spans="1:5" ht="18.75" x14ac:dyDescent="0.3">
      <c r="A32" s="6" t="s">
        <v>31</v>
      </c>
      <c r="B32" s="10"/>
      <c r="C32" s="10"/>
      <c r="D32" s="10"/>
      <c r="E32" s="11"/>
    </row>
    <row r="33" spans="1:5" ht="18.75" hidden="1" x14ac:dyDescent="0.3">
      <c r="A33" s="11" t="s">
        <v>32</v>
      </c>
      <c r="B33" s="10">
        <v>650</v>
      </c>
      <c r="C33" s="10">
        <v>0</v>
      </c>
      <c r="D33" s="10">
        <v>650</v>
      </c>
      <c r="E33" s="11">
        <v>0</v>
      </c>
    </row>
    <row r="34" spans="1:5" ht="18.75" hidden="1" x14ac:dyDescent="0.3">
      <c r="A34" s="11" t="s">
        <v>33</v>
      </c>
      <c r="B34" s="10">
        <v>8840</v>
      </c>
      <c r="C34" s="10">
        <v>8749.98</v>
      </c>
      <c r="D34" s="10">
        <v>90.02</v>
      </c>
      <c r="E34" s="11">
        <v>101.03</v>
      </c>
    </row>
    <row r="35" spans="1:5" ht="18.75" x14ac:dyDescent="0.3">
      <c r="A35" s="6" t="s">
        <v>34</v>
      </c>
      <c r="B35" s="12">
        <v>9490</v>
      </c>
      <c r="C35" s="12">
        <v>8749.98</v>
      </c>
      <c r="D35" s="12">
        <v>740.02</v>
      </c>
      <c r="E35" s="6">
        <v>108.46</v>
      </c>
    </row>
    <row r="36" spans="1:5" ht="18.75" hidden="1" x14ac:dyDescent="0.3">
      <c r="A36" s="11" t="s">
        <v>35</v>
      </c>
      <c r="B36" s="10"/>
      <c r="C36" s="10"/>
      <c r="D36" s="10"/>
      <c r="E36" s="11"/>
    </row>
    <row r="37" spans="1:5" ht="18.75" hidden="1" x14ac:dyDescent="0.3">
      <c r="A37" s="11" t="s">
        <v>36</v>
      </c>
      <c r="B37" s="10">
        <v>557</v>
      </c>
      <c r="C37" s="10">
        <v>0</v>
      </c>
      <c r="D37" s="10">
        <v>557</v>
      </c>
      <c r="E37" s="11">
        <v>0</v>
      </c>
    </row>
    <row r="38" spans="1:5" ht="18.75" hidden="1" x14ac:dyDescent="0.3">
      <c r="A38" s="11" t="s">
        <v>37</v>
      </c>
      <c r="B38" s="10">
        <v>360</v>
      </c>
      <c r="C38" s="10">
        <v>0</v>
      </c>
      <c r="D38" s="10">
        <v>360</v>
      </c>
      <c r="E38" s="11">
        <v>0</v>
      </c>
    </row>
    <row r="39" spans="1:5" ht="18.75" x14ac:dyDescent="0.3">
      <c r="A39" s="6" t="s">
        <v>38</v>
      </c>
      <c r="B39" s="12">
        <v>917</v>
      </c>
      <c r="C39" s="12">
        <v>0</v>
      </c>
      <c r="D39" s="12">
        <v>917</v>
      </c>
      <c r="E39" s="6">
        <v>0</v>
      </c>
    </row>
    <row r="40" spans="1:5" ht="18.75" x14ac:dyDescent="0.3">
      <c r="A40" s="6" t="s">
        <v>39</v>
      </c>
      <c r="B40" s="12">
        <v>33699.5</v>
      </c>
      <c r="C40" s="12">
        <v>26899.98</v>
      </c>
      <c r="D40" s="12">
        <v>6799.52</v>
      </c>
      <c r="E40" s="6">
        <v>125.28</v>
      </c>
    </row>
    <row r="41" spans="1:5" ht="18.75" hidden="1" x14ac:dyDescent="0.3">
      <c r="A41" s="11" t="s">
        <v>40</v>
      </c>
      <c r="B41" s="10"/>
      <c r="C41" s="10"/>
      <c r="D41" s="10"/>
      <c r="E41" s="11"/>
    </row>
    <row r="42" spans="1:5" ht="18.75" hidden="1" x14ac:dyDescent="0.3">
      <c r="A42" s="11" t="s">
        <v>41</v>
      </c>
      <c r="B42" s="10"/>
      <c r="C42" s="10"/>
      <c r="D42" s="10"/>
      <c r="E42" s="11"/>
    </row>
    <row r="43" spans="1:5" ht="18.75" hidden="1" x14ac:dyDescent="0.3">
      <c r="A43" s="11" t="s">
        <v>42</v>
      </c>
      <c r="B43" s="10"/>
      <c r="C43" s="10"/>
      <c r="D43" s="10"/>
      <c r="E43" s="11"/>
    </row>
    <row r="44" spans="1:5" ht="18.75" hidden="1" x14ac:dyDescent="0.3">
      <c r="A44" s="11" t="s">
        <v>43</v>
      </c>
      <c r="B44" s="10">
        <v>0</v>
      </c>
      <c r="C44" s="10">
        <v>250.02</v>
      </c>
      <c r="D44" s="10">
        <v>-250.02</v>
      </c>
      <c r="E44" s="11">
        <v>0</v>
      </c>
    </row>
    <row r="45" spans="1:5" ht="18.75" hidden="1" x14ac:dyDescent="0.3">
      <c r="A45" s="11" t="s">
        <v>44</v>
      </c>
      <c r="B45" s="10">
        <v>0</v>
      </c>
      <c r="C45" s="10">
        <v>-250.02</v>
      </c>
      <c r="D45" s="10">
        <v>250.02</v>
      </c>
      <c r="E45" s="11">
        <v>0</v>
      </c>
    </row>
    <row r="46" spans="1:5" ht="18.75" hidden="1" x14ac:dyDescent="0.3">
      <c r="A46" s="11" t="s">
        <v>45</v>
      </c>
      <c r="B46" s="10">
        <v>0</v>
      </c>
      <c r="C46" s="10">
        <v>0</v>
      </c>
      <c r="D46" s="10">
        <v>0</v>
      </c>
      <c r="E46" s="11">
        <v>0</v>
      </c>
    </row>
    <row r="47" spans="1:5" ht="18.75" hidden="1" x14ac:dyDescent="0.3">
      <c r="A47" s="11" t="s">
        <v>46</v>
      </c>
      <c r="B47" s="10"/>
      <c r="C47" s="10"/>
      <c r="D47" s="10"/>
      <c r="E47" s="11"/>
    </row>
    <row r="48" spans="1:5" ht="18.75" hidden="1" x14ac:dyDescent="0.3">
      <c r="A48" s="11" t="s">
        <v>47</v>
      </c>
      <c r="B48" s="10">
        <v>2858.03</v>
      </c>
      <c r="C48" s="10">
        <v>2749.98</v>
      </c>
      <c r="D48" s="10">
        <v>108.05</v>
      </c>
      <c r="E48" s="11">
        <v>103.93</v>
      </c>
    </row>
    <row r="49" spans="1:5" ht="18.75" hidden="1" x14ac:dyDescent="0.3">
      <c r="A49" s="11" t="s">
        <v>48</v>
      </c>
      <c r="B49" s="10">
        <v>-2140.86</v>
      </c>
      <c r="C49" s="10">
        <v>-1750.02</v>
      </c>
      <c r="D49" s="10">
        <v>-390.84</v>
      </c>
      <c r="E49" s="11">
        <v>122.33</v>
      </c>
    </row>
    <row r="50" spans="1:5" ht="18.75" hidden="1" x14ac:dyDescent="0.3">
      <c r="A50" s="11" t="s">
        <v>49</v>
      </c>
      <c r="B50" s="10">
        <v>-1303.71</v>
      </c>
      <c r="C50" s="10">
        <v>-750</v>
      </c>
      <c r="D50" s="10">
        <v>-553.71</v>
      </c>
      <c r="E50" s="11">
        <v>173.83</v>
      </c>
    </row>
    <row r="51" spans="1:5" ht="18.75" hidden="1" x14ac:dyDescent="0.3">
      <c r="A51" s="11" t="s">
        <v>50</v>
      </c>
      <c r="B51" s="10">
        <v>-586.54</v>
      </c>
      <c r="C51" s="10">
        <v>249.96</v>
      </c>
      <c r="D51" s="10">
        <v>-836.5</v>
      </c>
      <c r="E51" s="11">
        <v>-234.65</v>
      </c>
    </row>
    <row r="52" spans="1:5" ht="18.75" hidden="1" x14ac:dyDescent="0.3">
      <c r="A52" s="11" t="s">
        <v>51</v>
      </c>
      <c r="B52" s="10"/>
      <c r="C52" s="10"/>
      <c r="D52" s="10"/>
      <c r="E52" s="11"/>
    </row>
    <row r="53" spans="1:5" ht="18.75" hidden="1" x14ac:dyDescent="0.3">
      <c r="A53" s="11" t="s">
        <v>52</v>
      </c>
      <c r="B53" s="10">
        <v>2089</v>
      </c>
      <c r="C53" s="10">
        <v>1750.02</v>
      </c>
      <c r="D53" s="10">
        <v>338.98</v>
      </c>
      <c r="E53" s="11">
        <v>119.37</v>
      </c>
    </row>
    <row r="54" spans="1:5" ht="18.75" hidden="1" x14ac:dyDescent="0.3">
      <c r="A54" s="11" t="s">
        <v>53</v>
      </c>
      <c r="B54" s="10">
        <v>-2250</v>
      </c>
      <c r="C54" s="10">
        <v>-1750.02</v>
      </c>
      <c r="D54" s="10">
        <v>-499.98</v>
      </c>
      <c r="E54" s="11">
        <v>128.57</v>
      </c>
    </row>
    <row r="55" spans="1:5" ht="18.75" hidden="1" x14ac:dyDescent="0.3">
      <c r="A55" s="11" t="s">
        <v>54</v>
      </c>
      <c r="B55" s="10">
        <v>-161</v>
      </c>
      <c r="C55" s="10">
        <v>0</v>
      </c>
      <c r="D55" s="10">
        <v>-161</v>
      </c>
      <c r="E55" s="11">
        <v>0</v>
      </c>
    </row>
    <row r="56" spans="1:5" ht="18.75" hidden="1" x14ac:dyDescent="0.3">
      <c r="A56" s="11" t="s">
        <v>55</v>
      </c>
      <c r="B56" s="10"/>
      <c r="C56" s="10"/>
      <c r="D56" s="10"/>
      <c r="E56" s="11"/>
    </row>
    <row r="57" spans="1:5" ht="18.75" hidden="1" x14ac:dyDescent="0.3">
      <c r="A57" s="11" t="s">
        <v>56</v>
      </c>
      <c r="B57" s="10">
        <v>350</v>
      </c>
      <c r="C57" s="10">
        <v>349.98</v>
      </c>
      <c r="D57" s="10">
        <v>0.02</v>
      </c>
      <c r="E57" s="11">
        <v>100.01</v>
      </c>
    </row>
    <row r="58" spans="1:5" ht="18.75" hidden="1" x14ac:dyDescent="0.3">
      <c r="A58" s="11" t="s">
        <v>57</v>
      </c>
      <c r="B58" s="10">
        <v>-815.78</v>
      </c>
      <c r="C58" s="10">
        <v>-349.98</v>
      </c>
      <c r="D58" s="10">
        <v>-465.8</v>
      </c>
      <c r="E58" s="11">
        <v>233.09</v>
      </c>
    </row>
    <row r="59" spans="1:5" ht="18.75" hidden="1" x14ac:dyDescent="0.3">
      <c r="A59" s="11" t="s">
        <v>58</v>
      </c>
      <c r="B59" s="10">
        <v>-465.78</v>
      </c>
      <c r="C59" s="10">
        <v>0</v>
      </c>
      <c r="D59" s="10">
        <v>-465.78</v>
      </c>
      <c r="E59" s="11">
        <v>0</v>
      </c>
    </row>
    <row r="60" spans="1:5" ht="18.75" hidden="1" x14ac:dyDescent="0.3">
      <c r="A60" s="11" t="s">
        <v>59</v>
      </c>
      <c r="B60" s="10"/>
      <c r="C60" s="10"/>
      <c r="D60" s="10"/>
      <c r="E60" s="11"/>
    </row>
    <row r="61" spans="1:5" ht="18.75" hidden="1" x14ac:dyDescent="0.3">
      <c r="A61" s="11" t="s">
        <v>60</v>
      </c>
      <c r="B61" s="10">
        <v>355</v>
      </c>
      <c r="C61" s="10">
        <v>250.02</v>
      </c>
      <c r="D61" s="10">
        <v>104.98</v>
      </c>
      <c r="E61" s="11">
        <v>141.99</v>
      </c>
    </row>
    <row r="62" spans="1:5" ht="18.75" hidden="1" x14ac:dyDescent="0.3">
      <c r="A62" s="11" t="s">
        <v>61</v>
      </c>
      <c r="B62" s="10">
        <v>-302</v>
      </c>
      <c r="C62" s="10">
        <v>-250.02</v>
      </c>
      <c r="D62" s="10">
        <v>-51.98</v>
      </c>
      <c r="E62" s="11">
        <v>120.79</v>
      </c>
    </row>
    <row r="63" spans="1:5" ht="18.75" hidden="1" x14ac:dyDescent="0.3">
      <c r="A63" s="11" t="s">
        <v>62</v>
      </c>
      <c r="B63" s="10">
        <v>53</v>
      </c>
      <c r="C63" s="10">
        <v>0</v>
      </c>
      <c r="D63" s="10">
        <v>53</v>
      </c>
      <c r="E63" s="11">
        <v>0</v>
      </c>
    </row>
    <row r="64" spans="1:5" ht="18.75" hidden="1" x14ac:dyDescent="0.3">
      <c r="A64" s="11" t="s">
        <v>63</v>
      </c>
      <c r="B64" s="10"/>
      <c r="C64" s="10"/>
      <c r="D64" s="10"/>
      <c r="E64" s="11"/>
    </row>
    <row r="65" spans="1:5" ht="18.75" hidden="1" x14ac:dyDescent="0.3">
      <c r="A65" s="11" t="s">
        <v>64</v>
      </c>
      <c r="B65" s="10">
        <v>0</v>
      </c>
      <c r="C65" s="10">
        <v>250.02</v>
      </c>
      <c r="D65" s="10">
        <v>-250.02</v>
      </c>
      <c r="E65" s="11">
        <v>0</v>
      </c>
    </row>
    <row r="66" spans="1:5" ht="18.75" hidden="1" x14ac:dyDescent="0.3">
      <c r="A66" s="11" t="s">
        <v>65</v>
      </c>
      <c r="B66" s="10">
        <v>-340.61</v>
      </c>
      <c r="C66" s="10">
        <v>-49.98</v>
      </c>
      <c r="D66" s="10">
        <v>-290.63</v>
      </c>
      <c r="E66" s="11">
        <v>681.49</v>
      </c>
    </row>
    <row r="67" spans="1:5" ht="18.75" hidden="1" x14ac:dyDescent="0.3">
      <c r="A67" s="11" t="s">
        <v>66</v>
      </c>
      <c r="B67" s="10">
        <v>-340.61</v>
      </c>
      <c r="C67" s="10">
        <v>200.04</v>
      </c>
      <c r="D67" s="10">
        <v>-540.65</v>
      </c>
      <c r="E67" s="11">
        <v>-170.27</v>
      </c>
    </row>
    <row r="68" spans="1:5" ht="18.75" hidden="1" x14ac:dyDescent="0.3">
      <c r="A68" s="11" t="s">
        <v>67</v>
      </c>
      <c r="B68" s="10"/>
      <c r="C68" s="10"/>
      <c r="D68" s="10"/>
      <c r="E68" s="11"/>
    </row>
    <row r="69" spans="1:5" ht="18.75" hidden="1" x14ac:dyDescent="0.3">
      <c r="A69" s="11" t="s">
        <v>68</v>
      </c>
      <c r="B69" s="10">
        <v>280</v>
      </c>
      <c r="C69" s="10">
        <v>0</v>
      </c>
      <c r="D69" s="10">
        <v>280</v>
      </c>
      <c r="E69" s="11">
        <v>0</v>
      </c>
    </row>
    <row r="70" spans="1:5" ht="18.75" hidden="1" x14ac:dyDescent="0.3">
      <c r="A70" s="11" t="s">
        <v>69</v>
      </c>
      <c r="B70" s="10">
        <v>280</v>
      </c>
      <c r="C70" s="10">
        <v>0</v>
      </c>
      <c r="D70" s="10">
        <v>280</v>
      </c>
      <c r="E70" s="11">
        <v>0</v>
      </c>
    </row>
    <row r="71" spans="1:5" ht="18.75" hidden="1" x14ac:dyDescent="0.3">
      <c r="A71" s="11" t="s">
        <v>70</v>
      </c>
      <c r="B71" s="10">
        <v>-1220.93</v>
      </c>
      <c r="C71" s="10">
        <v>450</v>
      </c>
      <c r="D71" s="10">
        <v>-1670.93</v>
      </c>
      <c r="E71" s="11">
        <v>-271.32</v>
      </c>
    </row>
    <row r="72" spans="1:5" ht="18.75" hidden="1" x14ac:dyDescent="0.3">
      <c r="A72" s="11" t="s">
        <v>71</v>
      </c>
      <c r="B72" s="10"/>
      <c r="C72" s="10"/>
      <c r="D72" s="10"/>
      <c r="E72" s="11"/>
    </row>
    <row r="73" spans="1:5" ht="18.75" hidden="1" x14ac:dyDescent="0.3">
      <c r="A73" s="11" t="s">
        <v>72</v>
      </c>
      <c r="B73" s="10"/>
      <c r="C73" s="10"/>
      <c r="D73" s="10"/>
      <c r="E73" s="11"/>
    </row>
    <row r="74" spans="1:5" ht="18.75" hidden="1" x14ac:dyDescent="0.3">
      <c r="A74" s="11" t="s">
        <v>73</v>
      </c>
      <c r="B74" s="10">
        <v>120</v>
      </c>
      <c r="C74" s="10">
        <v>0</v>
      </c>
      <c r="D74" s="10">
        <v>120</v>
      </c>
      <c r="E74" s="11">
        <v>0</v>
      </c>
    </row>
    <row r="75" spans="1:5" ht="18.75" hidden="1" x14ac:dyDescent="0.3">
      <c r="A75" s="11" t="s">
        <v>74</v>
      </c>
      <c r="B75" s="10">
        <v>-1761.51</v>
      </c>
      <c r="C75" s="10">
        <v>-2500.02</v>
      </c>
      <c r="D75" s="10">
        <v>738.51</v>
      </c>
      <c r="E75" s="11">
        <v>70.459999999999994</v>
      </c>
    </row>
    <row r="76" spans="1:5" ht="18.75" hidden="1" x14ac:dyDescent="0.3">
      <c r="A76" s="11" t="s">
        <v>75</v>
      </c>
      <c r="B76" s="10">
        <v>-1641.51</v>
      </c>
      <c r="C76" s="10">
        <v>-2500.02</v>
      </c>
      <c r="D76" s="10">
        <v>858.51</v>
      </c>
      <c r="E76" s="11">
        <v>65.66</v>
      </c>
    </row>
    <row r="77" spans="1:5" ht="18.75" hidden="1" x14ac:dyDescent="0.3">
      <c r="A77" s="11" t="s">
        <v>76</v>
      </c>
      <c r="B77" s="10"/>
      <c r="C77" s="10"/>
      <c r="D77" s="10"/>
      <c r="E77" s="11"/>
    </row>
    <row r="78" spans="1:5" ht="18.75" hidden="1" x14ac:dyDescent="0.3">
      <c r="A78" s="11" t="s">
        <v>77</v>
      </c>
      <c r="B78" s="10">
        <v>0</v>
      </c>
      <c r="C78" s="10">
        <v>4000</v>
      </c>
      <c r="D78" s="10">
        <v>-4000</v>
      </c>
      <c r="E78" s="11">
        <v>0</v>
      </c>
    </row>
    <row r="79" spans="1:5" ht="18.75" hidden="1" x14ac:dyDescent="0.3">
      <c r="A79" s="11" t="s">
        <v>78</v>
      </c>
      <c r="B79" s="10">
        <v>0</v>
      </c>
      <c r="C79" s="10">
        <v>-1375.02</v>
      </c>
      <c r="D79" s="10">
        <v>1375.02</v>
      </c>
      <c r="E79" s="11">
        <v>0</v>
      </c>
    </row>
    <row r="80" spans="1:5" ht="18.75" hidden="1" x14ac:dyDescent="0.3">
      <c r="A80" s="11" t="s">
        <v>79</v>
      </c>
      <c r="B80" s="10">
        <v>0</v>
      </c>
      <c r="C80" s="10">
        <v>2624.98</v>
      </c>
      <c r="D80" s="10">
        <v>-2624.98</v>
      </c>
      <c r="E80" s="11">
        <v>0</v>
      </c>
    </row>
    <row r="81" spans="1:5" ht="18.75" hidden="1" x14ac:dyDescent="0.3">
      <c r="A81" s="11" t="s">
        <v>80</v>
      </c>
      <c r="B81" s="10"/>
      <c r="C81" s="10"/>
      <c r="D81" s="10"/>
      <c r="E81" s="11"/>
    </row>
    <row r="82" spans="1:5" ht="18.75" hidden="1" x14ac:dyDescent="0.3">
      <c r="A82" s="11" t="s">
        <v>81</v>
      </c>
      <c r="B82" s="10">
        <v>5045</v>
      </c>
      <c r="C82" s="10">
        <v>4500</v>
      </c>
      <c r="D82" s="10">
        <v>545</v>
      </c>
      <c r="E82" s="11">
        <v>112.11</v>
      </c>
    </row>
    <row r="83" spans="1:5" ht="18.75" hidden="1" x14ac:dyDescent="0.3">
      <c r="A83" s="11" t="s">
        <v>82</v>
      </c>
      <c r="B83" s="10">
        <v>-4372</v>
      </c>
      <c r="C83" s="10">
        <v>-2250</v>
      </c>
      <c r="D83" s="10">
        <v>-2122</v>
      </c>
      <c r="E83" s="11">
        <v>194.31</v>
      </c>
    </row>
    <row r="84" spans="1:5" ht="18.75" hidden="1" x14ac:dyDescent="0.3">
      <c r="A84" s="11" t="s">
        <v>83</v>
      </c>
      <c r="B84" s="10">
        <v>673</v>
      </c>
      <c r="C84" s="10">
        <v>2250</v>
      </c>
      <c r="D84" s="10">
        <v>-1577</v>
      </c>
      <c r="E84" s="11">
        <v>29.91</v>
      </c>
    </row>
    <row r="85" spans="1:5" ht="18.75" hidden="1" x14ac:dyDescent="0.3">
      <c r="A85" s="11" t="s">
        <v>84</v>
      </c>
      <c r="B85" s="10"/>
      <c r="C85" s="10"/>
      <c r="D85" s="10"/>
      <c r="E85" s="11"/>
    </row>
    <row r="86" spans="1:5" ht="18.75" hidden="1" x14ac:dyDescent="0.3">
      <c r="A86" s="11" t="s">
        <v>85</v>
      </c>
      <c r="B86" s="10">
        <v>2900</v>
      </c>
      <c r="C86" s="10">
        <v>4500</v>
      </c>
      <c r="D86" s="10">
        <v>-1600</v>
      </c>
      <c r="E86" s="11">
        <v>64.44</v>
      </c>
    </row>
    <row r="87" spans="1:5" ht="18.75" hidden="1" x14ac:dyDescent="0.3">
      <c r="A87" s="11" t="s">
        <v>86</v>
      </c>
      <c r="B87" s="10">
        <v>-100</v>
      </c>
      <c r="C87" s="10">
        <v>-250.02</v>
      </c>
      <c r="D87" s="10">
        <v>150.02000000000001</v>
      </c>
      <c r="E87" s="11">
        <v>40</v>
      </c>
    </row>
    <row r="88" spans="1:5" ht="18.75" hidden="1" x14ac:dyDescent="0.3">
      <c r="A88" s="11" t="s">
        <v>87</v>
      </c>
      <c r="B88" s="10">
        <v>2800</v>
      </c>
      <c r="C88" s="10">
        <v>4249.9799999999996</v>
      </c>
      <c r="D88" s="10">
        <v>-1449.98</v>
      </c>
      <c r="E88" s="11">
        <v>65.88</v>
      </c>
    </row>
    <row r="89" spans="1:5" ht="18.75" hidden="1" x14ac:dyDescent="0.3">
      <c r="A89" s="11" t="s">
        <v>88</v>
      </c>
      <c r="B89" s="10"/>
      <c r="C89" s="10"/>
      <c r="D89" s="10"/>
      <c r="E89" s="11"/>
    </row>
    <row r="90" spans="1:5" ht="18.75" hidden="1" x14ac:dyDescent="0.3">
      <c r="A90" s="11" t="s">
        <v>89</v>
      </c>
      <c r="B90" s="10">
        <v>250</v>
      </c>
      <c r="C90" s="10">
        <v>0</v>
      </c>
      <c r="D90" s="10">
        <v>250</v>
      </c>
      <c r="E90" s="11">
        <v>0</v>
      </c>
    </row>
    <row r="91" spans="1:5" ht="18.75" hidden="1" x14ac:dyDescent="0.3">
      <c r="A91" s="11" t="s">
        <v>90</v>
      </c>
      <c r="B91" s="10">
        <v>250</v>
      </c>
      <c r="C91" s="10">
        <v>0</v>
      </c>
      <c r="D91" s="10">
        <v>250</v>
      </c>
      <c r="E91" s="11">
        <v>0</v>
      </c>
    </row>
    <row r="92" spans="1:5" ht="18.75" hidden="1" x14ac:dyDescent="0.3">
      <c r="A92" s="11" t="s">
        <v>91</v>
      </c>
      <c r="B92" s="10">
        <v>2081.4899999999998</v>
      </c>
      <c r="C92" s="10">
        <v>6624.94</v>
      </c>
      <c r="D92" s="10">
        <v>-4543.45</v>
      </c>
      <c r="E92" s="11">
        <v>31.42</v>
      </c>
    </row>
    <row r="93" spans="1:5" ht="18.75" hidden="1" x14ac:dyDescent="0.3">
      <c r="A93" s="11" t="s">
        <v>92</v>
      </c>
      <c r="B93" s="10">
        <v>860.56</v>
      </c>
      <c r="C93" s="10">
        <v>7074.94</v>
      </c>
      <c r="D93" s="10">
        <v>-6214.38</v>
      </c>
      <c r="E93" s="11">
        <v>12.16</v>
      </c>
    </row>
    <row r="94" spans="1:5" ht="19.5" thickBot="1" x14ac:dyDescent="0.35">
      <c r="A94" s="6" t="s">
        <v>93</v>
      </c>
      <c r="B94" s="8">
        <v>34912.81</v>
      </c>
      <c r="C94" s="8">
        <v>35849.919999999998</v>
      </c>
      <c r="D94" s="8">
        <v>-937.11</v>
      </c>
      <c r="E94" s="9">
        <v>97.39</v>
      </c>
    </row>
    <row r="95" spans="1:5" ht="18.75" x14ac:dyDescent="0.3">
      <c r="A95" s="6" t="s">
        <v>94</v>
      </c>
      <c r="B95" s="10"/>
      <c r="C95" s="10"/>
      <c r="D95" s="10"/>
      <c r="E95" s="11"/>
    </row>
    <row r="96" spans="1:5" ht="18.75" x14ac:dyDescent="0.3">
      <c r="A96" s="11" t="s">
        <v>95</v>
      </c>
      <c r="B96" s="10"/>
      <c r="C96" s="10"/>
      <c r="D96" s="10"/>
      <c r="E96" s="11"/>
    </row>
    <row r="97" spans="1:5" ht="18.75" x14ac:dyDescent="0.3">
      <c r="A97" s="11" t="s">
        <v>96</v>
      </c>
      <c r="B97" s="10">
        <v>74801.52</v>
      </c>
      <c r="C97" s="10">
        <v>74801.52</v>
      </c>
      <c r="D97" s="10">
        <v>0</v>
      </c>
      <c r="E97" s="11">
        <v>100</v>
      </c>
    </row>
    <row r="98" spans="1:5" ht="18.75" x14ac:dyDescent="0.3">
      <c r="A98" s="11" t="s">
        <v>97</v>
      </c>
      <c r="B98" s="10">
        <v>75000</v>
      </c>
      <c r="C98" s="10">
        <v>75000</v>
      </c>
      <c r="D98" s="10">
        <v>0</v>
      </c>
      <c r="E98" s="11">
        <v>100</v>
      </c>
    </row>
    <row r="99" spans="1:5" ht="18.75" x14ac:dyDescent="0.3">
      <c r="A99" s="11" t="s">
        <v>98</v>
      </c>
      <c r="B99" s="10">
        <v>149801.51999999999</v>
      </c>
      <c r="C99" s="10">
        <v>149801.51999999999</v>
      </c>
      <c r="D99" s="10">
        <v>0</v>
      </c>
      <c r="E99" s="11">
        <v>100</v>
      </c>
    </row>
    <row r="100" spans="1:5" ht="19.5" thickBot="1" x14ac:dyDescent="0.35">
      <c r="A100" s="6" t="s">
        <v>99</v>
      </c>
      <c r="B100" s="8">
        <v>149801.51999999999</v>
      </c>
      <c r="C100" s="8">
        <v>149801.51999999999</v>
      </c>
      <c r="D100" s="8">
        <v>0</v>
      </c>
      <c r="E100" s="9">
        <v>100</v>
      </c>
    </row>
    <row r="101" spans="1:5" ht="19.5" thickBot="1" x14ac:dyDescent="0.35">
      <c r="A101" s="6" t="s">
        <v>100</v>
      </c>
      <c r="B101" s="13">
        <v>585976.96</v>
      </c>
      <c r="C101" s="13">
        <v>551731.42000000004</v>
      </c>
      <c r="D101" s="13">
        <v>34245.54</v>
      </c>
      <c r="E101" s="14">
        <v>106.21</v>
      </c>
    </row>
    <row r="102" spans="1:5" ht="15.75" thickTop="1" x14ac:dyDescent="0.25">
      <c r="A102" s="2"/>
      <c r="B102" s="3"/>
      <c r="C102" s="3"/>
      <c r="D102" s="3"/>
      <c r="E102" s="2"/>
    </row>
    <row r="103" spans="1:5" ht="18.75" x14ac:dyDescent="0.3">
      <c r="A103" s="6" t="s">
        <v>101</v>
      </c>
    </row>
    <row r="104" spans="1:5" hidden="1" x14ac:dyDescent="0.25">
      <c r="A104" t="s">
        <v>102</v>
      </c>
      <c r="B104" s="1">
        <v>-4.12</v>
      </c>
      <c r="C104" s="1">
        <v>0</v>
      </c>
      <c r="D104" s="1">
        <v>4.12</v>
      </c>
      <c r="E104">
        <v>0</v>
      </c>
    </row>
    <row r="105" spans="1:5" ht="18.75" x14ac:dyDescent="0.3">
      <c r="A105" s="6" t="s">
        <v>103</v>
      </c>
    </row>
    <row r="106" spans="1:5" x14ac:dyDescent="0.25">
      <c r="A106" s="2" t="s">
        <v>104</v>
      </c>
    </row>
    <row r="107" spans="1:5" hidden="1" x14ac:dyDescent="0.25">
      <c r="A107" t="s">
        <v>105</v>
      </c>
      <c r="B107" s="1">
        <v>0</v>
      </c>
      <c r="C107" s="1">
        <v>2592.9</v>
      </c>
      <c r="D107" s="1">
        <v>2592.9</v>
      </c>
      <c r="E107">
        <v>0</v>
      </c>
    </row>
    <row r="108" spans="1:5" hidden="1" x14ac:dyDescent="0.25">
      <c r="A108" t="s">
        <v>106</v>
      </c>
    </row>
    <row r="109" spans="1:5" hidden="1" x14ac:dyDescent="0.25">
      <c r="A109" t="s">
        <v>107</v>
      </c>
      <c r="B109" s="1">
        <v>53418.48</v>
      </c>
      <c r="C109" s="1">
        <v>53418.720000000001</v>
      </c>
      <c r="D109" s="1">
        <v>0.24</v>
      </c>
      <c r="E109">
        <v>100</v>
      </c>
    </row>
    <row r="110" spans="1:5" hidden="1" x14ac:dyDescent="0.25">
      <c r="A110" t="s">
        <v>108</v>
      </c>
      <c r="B110" s="1">
        <v>36317.519999999997</v>
      </c>
      <c r="C110" s="1">
        <v>36317.58</v>
      </c>
      <c r="D110" s="1">
        <v>0.06</v>
      </c>
      <c r="E110">
        <v>100</v>
      </c>
    </row>
    <row r="111" spans="1:5" hidden="1" x14ac:dyDescent="0.25">
      <c r="A111" t="s">
        <v>109</v>
      </c>
      <c r="B111" s="1">
        <v>2592</v>
      </c>
      <c r="C111" s="1">
        <v>10653.06</v>
      </c>
      <c r="D111" s="1">
        <v>8061.06</v>
      </c>
      <c r="E111">
        <v>24.33</v>
      </c>
    </row>
    <row r="112" spans="1:5" x14ac:dyDescent="0.25">
      <c r="A112" s="2" t="s">
        <v>110</v>
      </c>
      <c r="B112" s="3">
        <v>92328</v>
      </c>
      <c r="C112" s="3">
        <v>100389.36</v>
      </c>
      <c r="D112" s="3">
        <v>-8061.36</v>
      </c>
      <c r="E112" s="2">
        <v>91.97</v>
      </c>
    </row>
    <row r="113" spans="1:5" x14ac:dyDescent="0.25">
      <c r="A113" t="s">
        <v>111</v>
      </c>
    </row>
    <row r="114" spans="1:5" hidden="1" x14ac:dyDescent="0.25">
      <c r="A114" t="s">
        <v>112</v>
      </c>
      <c r="B114" s="1">
        <v>35868.480000000003</v>
      </c>
      <c r="C114" s="1">
        <v>35868.6</v>
      </c>
      <c r="D114" s="1">
        <v>0.12</v>
      </c>
      <c r="E114">
        <v>100</v>
      </c>
    </row>
    <row r="115" spans="1:5" hidden="1" x14ac:dyDescent="0.25">
      <c r="A115" t="s">
        <v>113</v>
      </c>
      <c r="B115" s="1">
        <v>14887.49</v>
      </c>
      <c r="C115" s="1">
        <v>12126.42</v>
      </c>
      <c r="D115" s="1">
        <v>-2761.07</v>
      </c>
      <c r="E115">
        <v>122.77</v>
      </c>
    </row>
    <row r="116" spans="1:5" hidden="1" x14ac:dyDescent="0.25">
      <c r="A116" t="s">
        <v>114</v>
      </c>
      <c r="B116" s="1">
        <v>16327.1</v>
      </c>
      <c r="C116" s="1">
        <v>12261.6</v>
      </c>
      <c r="D116" s="1">
        <v>-4065.5</v>
      </c>
      <c r="E116">
        <v>133.16</v>
      </c>
    </row>
    <row r="117" spans="1:5" hidden="1" x14ac:dyDescent="0.25">
      <c r="A117" t="s">
        <v>115</v>
      </c>
      <c r="B117" s="1">
        <v>24252.959999999999</v>
      </c>
      <c r="C117" s="1">
        <v>24252.78</v>
      </c>
      <c r="D117" s="1">
        <v>-0.18</v>
      </c>
      <c r="E117">
        <v>100</v>
      </c>
    </row>
    <row r="118" spans="1:5" x14ac:dyDescent="0.25">
      <c r="A118" s="2" t="s">
        <v>116</v>
      </c>
      <c r="B118" s="3">
        <v>91336.03</v>
      </c>
      <c r="C118" s="3">
        <v>84509.4</v>
      </c>
      <c r="D118" s="3">
        <v>6826.63</v>
      </c>
      <c r="E118" s="2">
        <v>108.08</v>
      </c>
    </row>
    <row r="119" spans="1:5" x14ac:dyDescent="0.25">
      <c r="A119" t="s">
        <v>117</v>
      </c>
    </row>
    <row r="120" spans="1:5" hidden="1" x14ac:dyDescent="0.25">
      <c r="A120" t="s">
        <v>118</v>
      </c>
      <c r="B120" s="1">
        <v>30687</v>
      </c>
      <c r="C120" s="1">
        <v>30686.82</v>
      </c>
      <c r="D120" s="1">
        <v>-0.18</v>
      </c>
      <c r="E120">
        <v>100</v>
      </c>
    </row>
    <row r="121" spans="1:5" hidden="1" x14ac:dyDescent="0.25">
      <c r="A121" t="s">
        <v>119</v>
      </c>
      <c r="B121" s="1">
        <v>4552.2700000000004</v>
      </c>
      <c r="C121" s="1">
        <v>5820.66</v>
      </c>
      <c r="D121" s="1">
        <v>1268.3900000000001</v>
      </c>
      <c r="E121">
        <v>78.209999999999994</v>
      </c>
    </row>
    <row r="122" spans="1:5" hidden="1" x14ac:dyDescent="0.25">
      <c r="A122" t="s">
        <v>120</v>
      </c>
      <c r="B122" s="1">
        <v>6641.56</v>
      </c>
      <c r="C122" s="1">
        <v>3591.84</v>
      </c>
      <c r="D122" s="1">
        <v>-3049.72</v>
      </c>
      <c r="E122">
        <v>184.91</v>
      </c>
    </row>
    <row r="123" spans="1:5" hidden="1" x14ac:dyDescent="0.25">
      <c r="A123" t="s">
        <v>121</v>
      </c>
      <c r="B123" s="1">
        <v>814.1</v>
      </c>
      <c r="C123" s="1">
        <v>2029.98</v>
      </c>
      <c r="D123" s="1">
        <v>1215.8800000000001</v>
      </c>
      <c r="E123">
        <v>40.1</v>
      </c>
    </row>
    <row r="124" spans="1:5" hidden="1" x14ac:dyDescent="0.25">
      <c r="A124" t="s">
        <v>122</v>
      </c>
      <c r="B124" s="1">
        <v>500</v>
      </c>
      <c r="C124" s="1">
        <v>0</v>
      </c>
      <c r="D124" s="1">
        <v>-500</v>
      </c>
      <c r="E124">
        <v>0</v>
      </c>
    </row>
    <row r="125" spans="1:5" x14ac:dyDescent="0.25">
      <c r="A125" s="2" t="s">
        <v>123</v>
      </c>
      <c r="B125" s="3">
        <v>43194.93</v>
      </c>
      <c r="C125" s="3">
        <v>42129.3</v>
      </c>
      <c r="D125" s="3">
        <v>1065.6300000000001</v>
      </c>
      <c r="E125" s="2">
        <v>102.53</v>
      </c>
    </row>
    <row r="126" spans="1:5" x14ac:dyDescent="0.25">
      <c r="A126" t="s">
        <v>124</v>
      </c>
    </row>
    <row r="127" spans="1:5" hidden="1" x14ac:dyDescent="0.25">
      <c r="A127" t="s">
        <v>125</v>
      </c>
      <c r="B127" s="1">
        <v>11096.52</v>
      </c>
      <c r="C127" s="1">
        <v>12596.58</v>
      </c>
      <c r="D127" s="1">
        <v>1500.06</v>
      </c>
      <c r="E127">
        <v>88.09</v>
      </c>
    </row>
    <row r="128" spans="1:5" hidden="1" x14ac:dyDescent="0.25">
      <c r="A128" t="s">
        <v>126</v>
      </c>
      <c r="B128" s="1">
        <v>5919.48</v>
      </c>
      <c r="C128" s="1">
        <v>4419.72</v>
      </c>
      <c r="D128" s="1">
        <v>-1499.76</v>
      </c>
      <c r="E128">
        <v>133.93</v>
      </c>
    </row>
    <row r="129" spans="1:5" hidden="1" x14ac:dyDescent="0.25">
      <c r="A129" t="s">
        <v>127</v>
      </c>
      <c r="B129" s="1">
        <v>500</v>
      </c>
      <c r="C129" s="1">
        <v>499.98</v>
      </c>
      <c r="D129" s="1">
        <v>-0.02</v>
      </c>
      <c r="E129">
        <v>100</v>
      </c>
    </row>
    <row r="130" spans="1:5" hidden="1" x14ac:dyDescent="0.25">
      <c r="A130" t="s">
        <v>128</v>
      </c>
      <c r="B130" s="1">
        <v>11975.52</v>
      </c>
      <c r="C130" s="1">
        <v>11975.52</v>
      </c>
      <c r="D130" s="1">
        <v>0</v>
      </c>
      <c r="E130">
        <v>100</v>
      </c>
    </row>
    <row r="131" spans="1:5" hidden="1" x14ac:dyDescent="0.25">
      <c r="A131" t="s">
        <v>129</v>
      </c>
      <c r="B131" s="1">
        <v>150</v>
      </c>
      <c r="C131" s="1">
        <v>250.02</v>
      </c>
      <c r="D131" s="1">
        <v>100.02</v>
      </c>
      <c r="E131">
        <v>60</v>
      </c>
    </row>
    <row r="132" spans="1:5" x14ac:dyDescent="0.25">
      <c r="A132" s="2" t="s">
        <v>130</v>
      </c>
      <c r="B132" s="3">
        <v>29641.52</v>
      </c>
      <c r="C132" s="3">
        <v>29741.82</v>
      </c>
      <c r="D132" s="3">
        <v>-100.3</v>
      </c>
      <c r="E132" s="2">
        <v>99.66</v>
      </c>
    </row>
    <row r="133" spans="1:5" x14ac:dyDescent="0.25">
      <c r="A133" t="s">
        <v>131</v>
      </c>
    </row>
    <row r="134" spans="1:5" hidden="1" x14ac:dyDescent="0.25">
      <c r="A134" t="s">
        <v>132</v>
      </c>
      <c r="B134" s="1">
        <v>5115</v>
      </c>
      <c r="C134" s="1">
        <v>4675.0200000000004</v>
      </c>
      <c r="D134" s="1">
        <v>-439.98</v>
      </c>
      <c r="E134">
        <v>109.41</v>
      </c>
    </row>
    <row r="135" spans="1:5" hidden="1" x14ac:dyDescent="0.25">
      <c r="A135" t="s">
        <v>133</v>
      </c>
      <c r="B135" s="1">
        <v>2562.2199999999998</v>
      </c>
      <c r="C135" s="1">
        <v>2599.98</v>
      </c>
      <c r="D135" s="1">
        <v>37.76</v>
      </c>
      <c r="E135">
        <v>98.55</v>
      </c>
    </row>
    <row r="136" spans="1:5" hidden="1" x14ac:dyDescent="0.25">
      <c r="A136" t="s">
        <v>134</v>
      </c>
      <c r="B136" s="1">
        <v>2619.42</v>
      </c>
      <c r="C136" s="1">
        <v>3900</v>
      </c>
      <c r="D136" s="1">
        <v>1280.58</v>
      </c>
      <c r="E136">
        <v>67.16</v>
      </c>
    </row>
    <row r="137" spans="1:5" hidden="1" x14ac:dyDescent="0.25">
      <c r="A137" t="s">
        <v>135</v>
      </c>
      <c r="B137" s="1">
        <v>6516.8</v>
      </c>
      <c r="C137" s="1">
        <v>7760.88</v>
      </c>
      <c r="D137" s="1">
        <v>1244.08</v>
      </c>
      <c r="E137">
        <v>83.97</v>
      </c>
    </row>
    <row r="138" spans="1:5" hidden="1" x14ac:dyDescent="0.25">
      <c r="A138" t="s">
        <v>136</v>
      </c>
      <c r="B138" s="1">
        <v>6879.99</v>
      </c>
      <c r="C138" s="1">
        <v>4750.0200000000004</v>
      </c>
      <c r="D138" s="1">
        <v>-2129.9699999999998</v>
      </c>
      <c r="E138">
        <v>144.84</v>
      </c>
    </row>
    <row r="139" spans="1:5" hidden="1" x14ac:dyDescent="0.25">
      <c r="A139" t="s">
        <v>137</v>
      </c>
      <c r="B139" s="1">
        <v>0</v>
      </c>
      <c r="C139" s="1">
        <v>1500</v>
      </c>
      <c r="D139" s="1">
        <v>1500</v>
      </c>
      <c r="E139">
        <v>0</v>
      </c>
    </row>
    <row r="140" spans="1:5" x14ac:dyDescent="0.25">
      <c r="A140" s="2" t="s">
        <v>138</v>
      </c>
      <c r="B140" s="3">
        <v>23693.43</v>
      </c>
      <c r="C140" s="3">
        <v>25185.9</v>
      </c>
      <c r="D140" s="3">
        <v>-1492.47</v>
      </c>
      <c r="E140" s="2">
        <v>94.07</v>
      </c>
    </row>
    <row r="141" spans="1:5" x14ac:dyDescent="0.25">
      <c r="A141" s="2" t="s">
        <v>139</v>
      </c>
    </row>
    <row r="142" spans="1:5" hidden="1" x14ac:dyDescent="0.25">
      <c r="A142" s="2" t="s">
        <v>140</v>
      </c>
      <c r="B142" s="3">
        <v>14673.88</v>
      </c>
      <c r="C142" s="3">
        <v>20286.599999999999</v>
      </c>
      <c r="D142" s="3">
        <v>5612.72</v>
      </c>
      <c r="E142" s="2">
        <v>72.33</v>
      </c>
    </row>
    <row r="143" spans="1:5" hidden="1" x14ac:dyDescent="0.25">
      <c r="A143" t="s">
        <v>141</v>
      </c>
    </row>
    <row r="144" spans="1:5" hidden="1" x14ac:dyDescent="0.25">
      <c r="A144" t="s">
        <v>142</v>
      </c>
      <c r="B144" s="1">
        <v>4117.1000000000004</v>
      </c>
      <c r="C144" s="1">
        <v>5341.86</v>
      </c>
      <c r="D144" s="1">
        <v>1224.76</v>
      </c>
      <c r="E144">
        <v>77.069999999999993</v>
      </c>
    </row>
    <row r="145" spans="1:5" hidden="1" x14ac:dyDescent="0.25">
      <c r="A145" t="s">
        <v>143</v>
      </c>
      <c r="B145" s="1">
        <v>2527.5100000000002</v>
      </c>
      <c r="C145" s="1">
        <v>3631.74</v>
      </c>
      <c r="D145" s="1">
        <v>1104.23</v>
      </c>
      <c r="E145">
        <v>69.599999999999994</v>
      </c>
    </row>
    <row r="146" spans="1:5" hidden="1" x14ac:dyDescent="0.25">
      <c r="A146" t="s">
        <v>144</v>
      </c>
      <c r="B146" s="1">
        <v>125</v>
      </c>
      <c r="C146" s="1">
        <v>1065.3</v>
      </c>
      <c r="D146" s="1">
        <v>940.3</v>
      </c>
      <c r="E146">
        <v>11.73</v>
      </c>
    </row>
    <row r="147" spans="1:5" hidden="1" x14ac:dyDescent="0.25">
      <c r="A147" t="s">
        <v>145</v>
      </c>
      <c r="B147" s="1">
        <v>1391.45</v>
      </c>
      <c r="C147" s="1">
        <v>1000.02</v>
      </c>
      <c r="D147" s="1">
        <v>-391.43</v>
      </c>
      <c r="E147">
        <v>139.13999999999999</v>
      </c>
    </row>
    <row r="148" spans="1:5" hidden="1" x14ac:dyDescent="0.25">
      <c r="A148" t="s">
        <v>146</v>
      </c>
      <c r="B148" s="1">
        <v>1959.1</v>
      </c>
      <c r="C148" s="1">
        <v>1326.12</v>
      </c>
      <c r="D148" s="1">
        <v>-632.98</v>
      </c>
      <c r="E148">
        <v>147.72999999999999</v>
      </c>
    </row>
    <row r="149" spans="1:5" hidden="1" x14ac:dyDescent="0.25">
      <c r="A149" t="s">
        <v>147</v>
      </c>
      <c r="B149" s="1">
        <v>607.21</v>
      </c>
      <c r="C149" s="1">
        <v>795.66</v>
      </c>
      <c r="D149" s="1">
        <v>188.45</v>
      </c>
      <c r="E149">
        <v>76.319999999999993</v>
      </c>
    </row>
    <row r="150" spans="1:5" hidden="1" x14ac:dyDescent="0.25">
      <c r="A150" s="2" t="s">
        <v>148</v>
      </c>
      <c r="B150" s="3">
        <v>10727.37</v>
      </c>
      <c r="C150" s="3">
        <v>13160.7</v>
      </c>
      <c r="D150" s="3">
        <v>2433.33</v>
      </c>
      <c r="E150" s="2">
        <v>81.510000000000005</v>
      </c>
    </row>
    <row r="151" spans="1:5" hidden="1" x14ac:dyDescent="0.25">
      <c r="A151" t="s">
        <v>149</v>
      </c>
    </row>
    <row r="152" spans="1:5" hidden="1" x14ac:dyDescent="0.25">
      <c r="A152" t="s">
        <v>150</v>
      </c>
      <c r="B152" s="1">
        <v>1553.79</v>
      </c>
      <c r="C152" s="1">
        <v>534</v>
      </c>
      <c r="D152" s="1">
        <v>-1019.79</v>
      </c>
      <c r="E152">
        <v>290.97000000000003</v>
      </c>
    </row>
    <row r="153" spans="1:5" hidden="1" x14ac:dyDescent="0.25">
      <c r="A153" s="2" t="s">
        <v>151</v>
      </c>
      <c r="B153" s="3">
        <v>1553.79</v>
      </c>
      <c r="C153" s="3">
        <v>534</v>
      </c>
      <c r="D153" s="3">
        <v>-1019.79</v>
      </c>
      <c r="E153" s="2">
        <v>290.97000000000003</v>
      </c>
    </row>
    <row r="154" spans="1:5" hidden="1" x14ac:dyDescent="0.25">
      <c r="A154" t="s">
        <v>152</v>
      </c>
    </row>
    <row r="155" spans="1:5" hidden="1" x14ac:dyDescent="0.25">
      <c r="A155" t="s">
        <v>153</v>
      </c>
      <c r="B155" s="1">
        <v>17.5</v>
      </c>
      <c r="C155" s="1">
        <v>0</v>
      </c>
      <c r="D155" s="1">
        <v>-17.5</v>
      </c>
      <c r="E155">
        <v>0</v>
      </c>
    </row>
    <row r="156" spans="1:5" hidden="1" x14ac:dyDescent="0.25">
      <c r="A156" t="s">
        <v>154</v>
      </c>
      <c r="B156" s="1">
        <v>31585.86</v>
      </c>
      <c r="C156" s="1">
        <v>33165.18</v>
      </c>
      <c r="D156" s="1">
        <v>1579.32</v>
      </c>
      <c r="E156">
        <v>95.24</v>
      </c>
    </row>
    <row r="157" spans="1:5" hidden="1" x14ac:dyDescent="0.25">
      <c r="A157" t="s">
        <v>155</v>
      </c>
      <c r="B157" s="1">
        <v>1210.02</v>
      </c>
      <c r="C157" s="1">
        <v>1303.44</v>
      </c>
      <c r="D157" s="1">
        <v>93.42</v>
      </c>
      <c r="E157">
        <v>92.83</v>
      </c>
    </row>
    <row r="158" spans="1:5" hidden="1" x14ac:dyDescent="0.25">
      <c r="A158" t="s">
        <v>156</v>
      </c>
      <c r="B158" s="1">
        <v>1892.64</v>
      </c>
      <c r="C158" s="1">
        <v>1987.26</v>
      </c>
      <c r="D158" s="1">
        <v>94.62</v>
      </c>
      <c r="E158">
        <v>95.24</v>
      </c>
    </row>
    <row r="159" spans="1:5" hidden="1" x14ac:dyDescent="0.25">
      <c r="A159" s="2" t="s">
        <v>157</v>
      </c>
      <c r="B159" s="3">
        <v>34706.019999999997</v>
      </c>
      <c r="C159" s="3">
        <v>36455.879999999997</v>
      </c>
      <c r="D159" s="3">
        <v>1749.86</v>
      </c>
      <c r="E159" s="2">
        <v>95.2</v>
      </c>
    </row>
    <row r="160" spans="1:5" hidden="1" x14ac:dyDescent="0.25">
      <c r="A160" t="s">
        <v>158</v>
      </c>
    </row>
    <row r="161" spans="1:5" hidden="1" x14ac:dyDescent="0.25">
      <c r="A161" t="s">
        <v>159</v>
      </c>
      <c r="B161" s="1">
        <v>14242.43</v>
      </c>
      <c r="C161" s="1">
        <v>14069.52</v>
      </c>
      <c r="D161" s="1">
        <v>-172.91</v>
      </c>
      <c r="E161">
        <v>101.23</v>
      </c>
    </row>
    <row r="162" spans="1:5" hidden="1" x14ac:dyDescent="0.25">
      <c r="A162" t="s">
        <v>160</v>
      </c>
      <c r="B162" s="1">
        <v>6864.72</v>
      </c>
      <c r="C162" s="1">
        <v>6864.84</v>
      </c>
      <c r="D162" s="1">
        <v>0.12</v>
      </c>
      <c r="E162">
        <v>100</v>
      </c>
    </row>
    <row r="163" spans="1:5" hidden="1" x14ac:dyDescent="0.25">
      <c r="A163" t="s">
        <v>161</v>
      </c>
      <c r="B163" s="1">
        <v>21107.15</v>
      </c>
      <c r="C163" s="1">
        <v>20934.36</v>
      </c>
      <c r="D163" s="1">
        <v>-172.79</v>
      </c>
      <c r="E163">
        <v>100.83</v>
      </c>
    </row>
    <row r="164" spans="1:5" x14ac:dyDescent="0.25">
      <c r="A164" s="2" t="s">
        <v>162</v>
      </c>
      <c r="B164" s="3">
        <v>82768.210000000006</v>
      </c>
      <c r="C164" s="3">
        <v>91371.54</v>
      </c>
      <c r="D164" s="3">
        <v>-8603.33</v>
      </c>
      <c r="E164" s="2">
        <v>90.58</v>
      </c>
    </row>
    <row r="165" spans="1:5" ht="19.5" thickBot="1" x14ac:dyDescent="0.35">
      <c r="A165" s="6" t="s">
        <v>163</v>
      </c>
      <c r="B165" s="8">
        <v>362962.12</v>
      </c>
      <c r="C165" s="8">
        <v>375920.22</v>
      </c>
      <c r="D165" s="8">
        <v>-12958.1</v>
      </c>
      <c r="E165" s="9">
        <v>96.55</v>
      </c>
    </row>
    <row r="166" spans="1:5" x14ac:dyDescent="0.25">
      <c r="A166" t="s">
        <v>164</v>
      </c>
    </row>
    <row r="167" spans="1:5" x14ac:dyDescent="0.25">
      <c r="A167" t="s">
        <v>165</v>
      </c>
    </row>
    <row r="168" spans="1:5" x14ac:dyDescent="0.25">
      <c r="A168" s="2" t="s">
        <v>166</v>
      </c>
      <c r="B168" s="3">
        <v>5505.3</v>
      </c>
      <c r="C168" s="3">
        <v>10624.98</v>
      </c>
      <c r="D168" s="3">
        <v>-5119.68</v>
      </c>
      <c r="E168" s="2">
        <v>51.81</v>
      </c>
    </row>
    <row r="169" spans="1:5" x14ac:dyDescent="0.25">
      <c r="A169" s="2" t="s">
        <v>167</v>
      </c>
      <c r="B169" s="3">
        <v>-593.9</v>
      </c>
      <c r="C169" s="3">
        <v>0</v>
      </c>
      <c r="D169" s="3">
        <v>-593.9</v>
      </c>
      <c r="E169" s="2">
        <v>0</v>
      </c>
    </row>
    <row r="170" spans="1:5" hidden="1" x14ac:dyDescent="0.25">
      <c r="A170" t="s">
        <v>168</v>
      </c>
    </row>
    <row r="171" spans="1:5" hidden="1" x14ac:dyDescent="0.25">
      <c r="A171" t="s">
        <v>169</v>
      </c>
      <c r="B171" s="1">
        <v>0</v>
      </c>
      <c r="C171" s="1">
        <v>41.58</v>
      </c>
      <c r="D171" s="1">
        <v>41.58</v>
      </c>
      <c r="E171">
        <v>0</v>
      </c>
    </row>
    <row r="172" spans="1:5" hidden="1" x14ac:dyDescent="0.25">
      <c r="A172" t="s">
        <v>170</v>
      </c>
      <c r="B172" s="1">
        <v>207.17</v>
      </c>
      <c r="C172" s="1">
        <v>200</v>
      </c>
      <c r="D172" s="1">
        <v>-7.17</v>
      </c>
      <c r="E172">
        <v>103.58</v>
      </c>
    </row>
    <row r="173" spans="1:5" hidden="1" x14ac:dyDescent="0.25">
      <c r="A173" t="s">
        <v>171</v>
      </c>
      <c r="B173" s="1">
        <v>1150</v>
      </c>
      <c r="C173" s="1">
        <v>1150</v>
      </c>
      <c r="D173" s="1">
        <v>0</v>
      </c>
      <c r="E173">
        <v>100</v>
      </c>
    </row>
    <row r="174" spans="1:5" hidden="1" x14ac:dyDescent="0.25">
      <c r="A174" t="s">
        <v>172</v>
      </c>
      <c r="B174" s="1">
        <v>0</v>
      </c>
      <c r="C174" s="1">
        <v>200</v>
      </c>
      <c r="D174" s="1">
        <v>200</v>
      </c>
      <c r="E174">
        <v>0</v>
      </c>
    </row>
    <row r="175" spans="1:5" hidden="1" x14ac:dyDescent="0.25">
      <c r="A175" t="s">
        <v>173</v>
      </c>
      <c r="B175" s="1">
        <v>103.62</v>
      </c>
      <c r="C175" s="1">
        <v>50</v>
      </c>
      <c r="D175" s="1">
        <v>-53.62</v>
      </c>
      <c r="E175">
        <v>207.24</v>
      </c>
    </row>
    <row r="176" spans="1:5" hidden="1" x14ac:dyDescent="0.25">
      <c r="A176" t="s">
        <v>174</v>
      </c>
      <c r="B176" s="1">
        <v>2659.45</v>
      </c>
      <c r="C176" s="1">
        <v>3002.52</v>
      </c>
      <c r="D176" s="1">
        <v>343.07</v>
      </c>
      <c r="E176">
        <v>88.57</v>
      </c>
    </row>
    <row r="177" spans="1:5" hidden="1" x14ac:dyDescent="0.25">
      <c r="A177" t="s">
        <v>175</v>
      </c>
      <c r="B177" s="1">
        <v>0</v>
      </c>
      <c r="C177" s="1">
        <v>200</v>
      </c>
      <c r="D177" s="1">
        <v>200</v>
      </c>
      <c r="E177">
        <v>0</v>
      </c>
    </row>
    <row r="178" spans="1:5" hidden="1" x14ac:dyDescent="0.25">
      <c r="A178" t="s">
        <v>176</v>
      </c>
      <c r="B178" s="1">
        <v>66.09</v>
      </c>
      <c r="C178" s="1">
        <v>0</v>
      </c>
      <c r="D178" s="1">
        <v>-66.09</v>
      </c>
      <c r="E178">
        <v>0</v>
      </c>
    </row>
    <row r="179" spans="1:5" hidden="1" x14ac:dyDescent="0.25">
      <c r="A179" t="s">
        <v>177</v>
      </c>
      <c r="B179" s="1">
        <v>1206.96</v>
      </c>
      <c r="C179" s="1">
        <v>1307.52</v>
      </c>
      <c r="D179" s="1">
        <v>100.56</v>
      </c>
      <c r="E179">
        <v>92.31</v>
      </c>
    </row>
    <row r="180" spans="1:5" hidden="1" x14ac:dyDescent="0.25">
      <c r="A180" t="s">
        <v>178</v>
      </c>
      <c r="B180" s="1">
        <v>0</v>
      </c>
      <c r="C180" s="1">
        <v>499.98</v>
      </c>
      <c r="D180" s="1">
        <v>499.98</v>
      </c>
      <c r="E180">
        <v>0</v>
      </c>
    </row>
    <row r="181" spans="1:5" hidden="1" x14ac:dyDescent="0.25">
      <c r="A181" t="s">
        <v>179</v>
      </c>
      <c r="B181" s="1">
        <v>0</v>
      </c>
      <c r="C181" s="1">
        <v>499.98</v>
      </c>
      <c r="D181" s="1">
        <v>499.98</v>
      </c>
      <c r="E181">
        <v>0</v>
      </c>
    </row>
    <row r="182" spans="1:5" x14ac:dyDescent="0.25">
      <c r="A182" s="2" t="s">
        <v>180</v>
      </c>
      <c r="B182" s="3">
        <v>5393.29</v>
      </c>
      <c r="C182" s="3">
        <v>7151.58</v>
      </c>
      <c r="D182" s="3">
        <v>-1758.29</v>
      </c>
      <c r="E182" s="2">
        <v>75.41</v>
      </c>
    </row>
    <row r="183" spans="1:5" x14ac:dyDescent="0.25">
      <c r="A183" s="2" t="s">
        <v>181</v>
      </c>
      <c r="B183" s="3">
        <v>10304.69</v>
      </c>
      <c r="C183" s="3">
        <v>17776.560000000001</v>
      </c>
      <c r="D183" s="3">
        <v>-7471.87</v>
      </c>
      <c r="E183" s="2">
        <v>57.97</v>
      </c>
    </row>
    <row r="184" spans="1:5" x14ac:dyDescent="0.25">
      <c r="A184" t="s">
        <v>117</v>
      </c>
    </row>
    <row r="185" spans="1:5" hidden="1" x14ac:dyDescent="0.25">
      <c r="A185" t="s">
        <v>182</v>
      </c>
    </row>
    <row r="186" spans="1:5" hidden="1" x14ac:dyDescent="0.25">
      <c r="A186" t="s">
        <v>183</v>
      </c>
      <c r="B186" s="1">
        <v>350</v>
      </c>
      <c r="C186" s="1">
        <v>0</v>
      </c>
      <c r="D186" s="1">
        <v>-350</v>
      </c>
      <c r="E186">
        <v>0</v>
      </c>
    </row>
    <row r="187" spans="1:5" hidden="1" x14ac:dyDescent="0.25">
      <c r="A187" t="s">
        <v>184</v>
      </c>
      <c r="B187" s="1">
        <v>660.73</v>
      </c>
      <c r="C187" s="1">
        <v>2850</v>
      </c>
      <c r="D187" s="1">
        <v>2189.27</v>
      </c>
      <c r="E187">
        <v>23.18</v>
      </c>
    </row>
    <row r="188" spans="1:5" hidden="1" x14ac:dyDescent="0.25">
      <c r="A188" t="s">
        <v>185</v>
      </c>
      <c r="B188" s="1">
        <v>160.5</v>
      </c>
      <c r="C188" s="1">
        <v>0</v>
      </c>
      <c r="D188" s="1">
        <v>-160.5</v>
      </c>
      <c r="E188">
        <v>0</v>
      </c>
    </row>
    <row r="189" spans="1:5" hidden="1" x14ac:dyDescent="0.25">
      <c r="A189" t="s">
        <v>186</v>
      </c>
      <c r="B189" s="1">
        <v>98.58</v>
      </c>
      <c r="C189" s="1">
        <v>0</v>
      </c>
      <c r="D189" s="1">
        <v>-98.58</v>
      </c>
      <c r="E189">
        <v>0</v>
      </c>
    </row>
    <row r="190" spans="1:5" hidden="1" x14ac:dyDescent="0.25">
      <c r="A190" t="s">
        <v>187</v>
      </c>
      <c r="B190" s="1">
        <v>1269.81</v>
      </c>
      <c r="C190" s="1">
        <v>2850</v>
      </c>
      <c r="D190" s="1">
        <v>1580.19</v>
      </c>
      <c r="E190">
        <v>44.55</v>
      </c>
    </row>
    <row r="191" spans="1:5" hidden="1" x14ac:dyDescent="0.25">
      <c r="A191" t="s">
        <v>188</v>
      </c>
    </row>
    <row r="192" spans="1:5" hidden="1" x14ac:dyDescent="0.25">
      <c r="A192" t="s">
        <v>189</v>
      </c>
      <c r="B192" s="1">
        <v>0</v>
      </c>
      <c r="C192" s="1">
        <v>1500</v>
      </c>
      <c r="D192" s="1">
        <v>1500</v>
      </c>
      <c r="E192">
        <v>0</v>
      </c>
    </row>
    <row r="193" spans="1:5" hidden="1" x14ac:dyDescent="0.25">
      <c r="A193" t="s">
        <v>190</v>
      </c>
      <c r="B193" s="1">
        <v>375</v>
      </c>
      <c r="C193" s="1">
        <v>0</v>
      </c>
      <c r="D193" s="1">
        <v>-375</v>
      </c>
      <c r="E193">
        <v>0</v>
      </c>
    </row>
    <row r="194" spans="1:5" hidden="1" x14ac:dyDescent="0.25">
      <c r="A194" t="s">
        <v>191</v>
      </c>
      <c r="B194" s="1">
        <v>375</v>
      </c>
      <c r="C194" s="1">
        <v>1500</v>
      </c>
      <c r="D194" s="1">
        <v>1125</v>
      </c>
      <c r="E194">
        <v>25</v>
      </c>
    </row>
    <row r="195" spans="1:5" x14ac:dyDescent="0.25">
      <c r="A195" s="2" t="s">
        <v>123</v>
      </c>
      <c r="B195" s="3">
        <v>1644.81</v>
      </c>
      <c r="C195" s="3">
        <v>4350</v>
      </c>
      <c r="D195" s="3">
        <v>-2705.19</v>
      </c>
      <c r="E195" s="2">
        <v>37.81</v>
      </c>
    </row>
    <row r="196" spans="1:5" x14ac:dyDescent="0.25">
      <c r="A196" t="s">
        <v>192</v>
      </c>
    </row>
    <row r="197" spans="1:5" hidden="1" x14ac:dyDescent="0.25">
      <c r="A197" t="s">
        <v>193</v>
      </c>
      <c r="B197" s="1">
        <v>114.04</v>
      </c>
      <c r="C197" s="1">
        <v>30</v>
      </c>
      <c r="D197" s="1">
        <v>-84.04</v>
      </c>
      <c r="E197">
        <v>380.13</v>
      </c>
    </row>
    <row r="198" spans="1:5" hidden="1" x14ac:dyDescent="0.25">
      <c r="A198" t="s">
        <v>194</v>
      </c>
      <c r="B198" s="1">
        <v>273.01</v>
      </c>
      <c r="C198" s="1">
        <v>300</v>
      </c>
      <c r="D198" s="1">
        <v>26.99</v>
      </c>
      <c r="E198">
        <v>91</v>
      </c>
    </row>
    <row r="199" spans="1:5" hidden="1" x14ac:dyDescent="0.25">
      <c r="A199" t="s">
        <v>195</v>
      </c>
      <c r="B199" s="1">
        <v>1200.81</v>
      </c>
      <c r="C199" s="1">
        <v>1500</v>
      </c>
      <c r="D199" s="1">
        <v>299.19</v>
      </c>
      <c r="E199">
        <v>80.05</v>
      </c>
    </row>
    <row r="200" spans="1:5" hidden="1" x14ac:dyDescent="0.25">
      <c r="A200" t="s">
        <v>196</v>
      </c>
      <c r="B200" s="1">
        <v>36.44</v>
      </c>
      <c r="C200" s="1">
        <v>2850</v>
      </c>
      <c r="D200" s="1">
        <v>2813.56</v>
      </c>
      <c r="E200">
        <v>1.28</v>
      </c>
    </row>
    <row r="201" spans="1:5" hidden="1" x14ac:dyDescent="0.25">
      <c r="A201" t="s">
        <v>197</v>
      </c>
      <c r="B201" s="1">
        <v>98.33</v>
      </c>
      <c r="C201" s="1">
        <v>1999.98</v>
      </c>
      <c r="D201" s="1">
        <v>1901.65</v>
      </c>
      <c r="E201">
        <v>4.92</v>
      </c>
    </row>
    <row r="202" spans="1:5" hidden="1" x14ac:dyDescent="0.25">
      <c r="A202" t="s">
        <v>198</v>
      </c>
      <c r="B202" s="1">
        <v>46.37</v>
      </c>
      <c r="C202" s="1">
        <v>250.02</v>
      </c>
      <c r="D202" s="1">
        <v>203.65</v>
      </c>
      <c r="E202">
        <v>18.55</v>
      </c>
    </row>
    <row r="203" spans="1:5" hidden="1" x14ac:dyDescent="0.25">
      <c r="A203" t="s">
        <v>199</v>
      </c>
      <c r="B203" s="1">
        <v>784.26</v>
      </c>
      <c r="C203" s="1">
        <v>1249.98</v>
      </c>
      <c r="D203" s="1">
        <v>465.72</v>
      </c>
      <c r="E203">
        <v>62.74</v>
      </c>
    </row>
    <row r="204" spans="1:5" hidden="1" x14ac:dyDescent="0.25">
      <c r="A204" t="s">
        <v>200</v>
      </c>
      <c r="B204" s="1">
        <v>2903.39</v>
      </c>
      <c r="C204" s="1">
        <v>1750.02</v>
      </c>
      <c r="D204" s="1">
        <v>-1153.3699999999999</v>
      </c>
      <c r="E204">
        <v>165.91</v>
      </c>
    </row>
    <row r="205" spans="1:5" x14ac:dyDescent="0.25">
      <c r="A205" s="2" t="s">
        <v>201</v>
      </c>
      <c r="B205" s="3">
        <v>5456.65</v>
      </c>
      <c r="C205" s="3">
        <v>9930</v>
      </c>
      <c r="D205" s="3">
        <v>-4473.3500000000004</v>
      </c>
      <c r="E205" s="2">
        <v>54.95</v>
      </c>
    </row>
    <row r="206" spans="1:5" x14ac:dyDescent="0.25">
      <c r="A206" t="s">
        <v>202</v>
      </c>
    </row>
    <row r="207" spans="1:5" hidden="1" x14ac:dyDescent="0.25">
      <c r="A207" t="s">
        <v>203</v>
      </c>
      <c r="B207" s="1">
        <v>329.64</v>
      </c>
      <c r="C207" s="1">
        <v>499.98</v>
      </c>
      <c r="D207" s="1">
        <v>170.34</v>
      </c>
      <c r="E207">
        <v>65.930000000000007</v>
      </c>
    </row>
    <row r="208" spans="1:5" hidden="1" x14ac:dyDescent="0.25">
      <c r="A208" t="s">
        <v>204</v>
      </c>
      <c r="B208" s="1">
        <v>0</v>
      </c>
      <c r="C208" s="1">
        <v>499.98</v>
      </c>
      <c r="D208" s="1">
        <v>499.98</v>
      </c>
      <c r="E208">
        <v>0</v>
      </c>
    </row>
    <row r="209" spans="1:5" x14ac:dyDescent="0.25">
      <c r="A209" s="2" t="s">
        <v>205</v>
      </c>
      <c r="B209" s="3">
        <v>329.64</v>
      </c>
      <c r="C209" s="3">
        <v>999.96</v>
      </c>
      <c r="D209" s="3">
        <v>-670.32</v>
      </c>
      <c r="E209" s="2">
        <v>32.97</v>
      </c>
    </row>
    <row r="210" spans="1:5" ht="19.5" thickBot="1" x14ac:dyDescent="0.35">
      <c r="A210" s="6" t="s">
        <v>206</v>
      </c>
      <c r="B210" s="8">
        <v>17735.79</v>
      </c>
      <c r="C210" s="8">
        <v>33056.519999999997</v>
      </c>
      <c r="D210" s="8">
        <v>-15320.73</v>
      </c>
      <c r="E210" s="9">
        <v>53.65</v>
      </c>
    </row>
    <row r="211" spans="1:5" x14ac:dyDescent="0.25">
      <c r="A211" t="s">
        <v>207</v>
      </c>
    </row>
    <row r="212" spans="1:5" x14ac:dyDescent="0.25">
      <c r="A212" t="s">
        <v>208</v>
      </c>
    </row>
    <row r="213" spans="1:5" hidden="1" x14ac:dyDescent="0.25">
      <c r="A213" t="s">
        <v>209</v>
      </c>
      <c r="B213" s="1">
        <v>5348.61</v>
      </c>
      <c r="C213" s="1">
        <v>2749.98</v>
      </c>
      <c r="D213" s="1">
        <v>-2598.63</v>
      </c>
      <c r="E213">
        <v>194.5</v>
      </c>
    </row>
    <row r="214" spans="1:5" hidden="1" x14ac:dyDescent="0.25">
      <c r="A214" t="s">
        <v>210</v>
      </c>
      <c r="B214" s="1">
        <v>440</v>
      </c>
      <c r="C214" s="1">
        <v>375</v>
      </c>
      <c r="D214" s="1">
        <v>-65</v>
      </c>
      <c r="E214">
        <v>117.33</v>
      </c>
    </row>
    <row r="215" spans="1:5" hidden="1" x14ac:dyDescent="0.25">
      <c r="A215" t="s">
        <v>211</v>
      </c>
      <c r="B215" s="1">
        <v>2287.0500000000002</v>
      </c>
      <c r="C215" s="1">
        <v>3250.02</v>
      </c>
      <c r="D215" s="1">
        <v>962.97</v>
      </c>
      <c r="E215">
        <v>70.37</v>
      </c>
    </row>
    <row r="216" spans="1:5" hidden="1" x14ac:dyDescent="0.25">
      <c r="A216" t="s">
        <v>212</v>
      </c>
      <c r="B216" s="1">
        <v>3053.09</v>
      </c>
      <c r="C216" s="1">
        <v>3000</v>
      </c>
      <c r="D216" s="1">
        <v>-53.09</v>
      </c>
      <c r="E216">
        <v>101.77</v>
      </c>
    </row>
    <row r="217" spans="1:5" hidden="1" x14ac:dyDescent="0.25">
      <c r="A217" t="s">
        <v>213</v>
      </c>
      <c r="B217" s="1">
        <v>468</v>
      </c>
      <c r="C217" s="1">
        <v>1000.02</v>
      </c>
      <c r="D217" s="1">
        <v>532.02</v>
      </c>
      <c r="E217">
        <v>46.8</v>
      </c>
    </row>
    <row r="218" spans="1:5" hidden="1" x14ac:dyDescent="0.25">
      <c r="A218" t="s">
        <v>214</v>
      </c>
      <c r="B218" s="1">
        <v>343.94</v>
      </c>
      <c r="C218" s="1">
        <v>0</v>
      </c>
      <c r="D218" s="1">
        <v>-343.94</v>
      </c>
      <c r="E218">
        <v>0</v>
      </c>
    </row>
    <row r="219" spans="1:5" hidden="1" x14ac:dyDescent="0.25">
      <c r="A219" t="s">
        <v>215</v>
      </c>
    </row>
    <row r="220" spans="1:5" hidden="1" x14ac:dyDescent="0.25">
      <c r="A220" t="s">
        <v>216</v>
      </c>
      <c r="B220" s="1">
        <v>947.92</v>
      </c>
      <c r="C220" s="1">
        <v>1000.02</v>
      </c>
      <c r="D220" s="1">
        <v>52.1</v>
      </c>
      <c r="E220">
        <v>94.79</v>
      </c>
    </row>
    <row r="221" spans="1:5" hidden="1" x14ac:dyDescent="0.25">
      <c r="A221" t="s">
        <v>217</v>
      </c>
      <c r="B221" s="1">
        <v>1866.59</v>
      </c>
      <c r="C221" s="1">
        <v>2625</v>
      </c>
      <c r="D221" s="1">
        <v>758.41</v>
      </c>
      <c r="E221">
        <v>71.11</v>
      </c>
    </row>
    <row r="222" spans="1:5" hidden="1" x14ac:dyDescent="0.25">
      <c r="A222" t="s">
        <v>218</v>
      </c>
      <c r="B222" s="1">
        <v>2814.51</v>
      </c>
      <c r="C222" s="1">
        <v>3625.02</v>
      </c>
      <c r="D222" s="1">
        <v>810.51</v>
      </c>
      <c r="E222">
        <v>77.64</v>
      </c>
    </row>
    <row r="223" spans="1:5" hidden="1" x14ac:dyDescent="0.25">
      <c r="A223" t="s">
        <v>219</v>
      </c>
    </row>
    <row r="224" spans="1:5" hidden="1" x14ac:dyDescent="0.25">
      <c r="A224" t="s">
        <v>220</v>
      </c>
      <c r="B224" s="1">
        <v>79.95</v>
      </c>
      <c r="C224" s="1">
        <v>1999.98</v>
      </c>
      <c r="D224" s="1">
        <v>1920.03</v>
      </c>
      <c r="E224">
        <v>4</v>
      </c>
    </row>
    <row r="225" spans="1:5" hidden="1" x14ac:dyDescent="0.25">
      <c r="A225" t="s">
        <v>221</v>
      </c>
      <c r="B225" s="1">
        <v>1023.25</v>
      </c>
      <c r="C225" s="1">
        <v>0</v>
      </c>
      <c r="D225" s="1">
        <v>-1023.25</v>
      </c>
      <c r="E225">
        <v>0</v>
      </c>
    </row>
    <row r="226" spans="1:5" hidden="1" x14ac:dyDescent="0.25">
      <c r="A226" t="s">
        <v>222</v>
      </c>
      <c r="B226" s="1">
        <v>1643.93</v>
      </c>
      <c r="C226" s="1">
        <v>0</v>
      </c>
      <c r="D226" s="1">
        <v>-1643.93</v>
      </c>
      <c r="E226">
        <v>0</v>
      </c>
    </row>
    <row r="227" spans="1:5" hidden="1" x14ac:dyDescent="0.25">
      <c r="A227" t="s">
        <v>223</v>
      </c>
      <c r="B227" s="1">
        <v>2747.13</v>
      </c>
      <c r="C227" s="1">
        <v>1999.98</v>
      </c>
      <c r="D227" s="1">
        <v>-747.15</v>
      </c>
      <c r="E227">
        <v>137.36000000000001</v>
      </c>
    </row>
    <row r="228" spans="1:5" hidden="1" x14ac:dyDescent="0.25">
      <c r="A228" t="s">
        <v>224</v>
      </c>
    </row>
    <row r="229" spans="1:5" hidden="1" x14ac:dyDescent="0.25">
      <c r="A229" t="s">
        <v>225</v>
      </c>
      <c r="B229" s="1">
        <v>1077.81</v>
      </c>
      <c r="C229" s="1">
        <v>2250</v>
      </c>
      <c r="D229" s="1">
        <v>1172.19</v>
      </c>
      <c r="E229">
        <v>47.9</v>
      </c>
    </row>
    <row r="230" spans="1:5" hidden="1" x14ac:dyDescent="0.25">
      <c r="A230" t="s">
        <v>226</v>
      </c>
      <c r="B230" s="1">
        <v>372.84</v>
      </c>
      <c r="C230" s="1">
        <v>0</v>
      </c>
      <c r="D230" s="1">
        <v>-372.84</v>
      </c>
      <c r="E230">
        <v>0</v>
      </c>
    </row>
    <row r="231" spans="1:5" hidden="1" x14ac:dyDescent="0.25">
      <c r="A231" t="s">
        <v>227</v>
      </c>
      <c r="B231" s="1">
        <v>3601.44</v>
      </c>
      <c r="C231" s="1">
        <v>0</v>
      </c>
      <c r="D231" s="1">
        <v>-3601.44</v>
      </c>
      <c r="E231">
        <v>0</v>
      </c>
    </row>
    <row r="232" spans="1:5" hidden="1" x14ac:dyDescent="0.25">
      <c r="A232" t="s">
        <v>228</v>
      </c>
      <c r="B232" s="1">
        <v>635.11</v>
      </c>
      <c r="C232" s="1">
        <v>0</v>
      </c>
      <c r="D232" s="1">
        <v>-635.11</v>
      </c>
      <c r="E232">
        <v>0</v>
      </c>
    </row>
    <row r="233" spans="1:5" hidden="1" x14ac:dyDescent="0.25">
      <c r="A233" t="s">
        <v>229</v>
      </c>
      <c r="B233" s="1">
        <v>5687.2</v>
      </c>
      <c r="C233" s="1">
        <v>2250</v>
      </c>
      <c r="D233" s="1">
        <v>-3437.2</v>
      </c>
      <c r="E233">
        <v>252.76</v>
      </c>
    </row>
    <row r="234" spans="1:5" x14ac:dyDescent="0.25">
      <c r="A234" s="2" t="s">
        <v>230</v>
      </c>
      <c r="B234" s="3">
        <v>23189.53</v>
      </c>
      <c r="C234" s="3">
        <v>18250.02</v>
      </c>
      <c r="D234" s="3">
        <v>4939.51</v>
      </c>
      <c r="E234" s="2">
        <v>127.07</v>
      </c>
    </row>
    <row r="235" spans="1:5" x14ac:dyDescent="0.25">
      <c r="A235" t="s">
        <v>231</v>
      </c>
    </row>
    <row r="236" spans="1:5" x14ac:dyDescent="0.25">
      <c r="A236" t="s">
        <v>232</v>
      </c>
    </row>
    <row r="237" spans="1:5" hidden="1" x14ac:dyDescent="0.25">
      <c r="A237" t="s">
        <v>233</v>
      </c>
      <c r="B237" s="1">
        <v>2197.94</v>
      </c>
      <c r="C237" s="1">
        <v>3100.02</v>
      </c>
      <c r="D237" s="1">
        <v>902.08</v>
      </c>
      <c r="E237">
        <v>70.900000000000006</v>
      </c>
    </row>
    <row r="238" spans="1:5" hidden="1" x14ac:dyDescent="0.25">
      <c r="A238" t="s">
        <v>234</v>
      </c>
      <c r="B238" s="1">
        <v>10933.42</v>
      </c>
      <c r="C238" s="1">
        <v>13999.98</v>
      </c>
      <c r="D238" s="1">
        <v>3066.56</v>
      </c>
      <c r="E238">
        <v>78.099999999999994</v>
      </c>
    </row>
    <row r="239" spans="1:5" hidden="1" x14ac:dyDescent="0.25">
      <c r="A239" t="s">
        <v>235</v>
      </c>
      <c r="B239" s="1">
        <v>1881.65</v>
      </c>
      <c r="C239" s="1">
        <v>550.02</v>
      </c>
      <c r="D239" s="1">
        <v>-1331.63</v>
      </c>
      <c r="E239">
        <v>342.11</v>
      </c>
    </row>
    <row r="240" spans="1:5" hidden="1" x14ac:dyDescent="0.25">
      <c r="A240" t="s">
        <v>236</v>
      </c>
      <c r="B240" s="1">
        <v>2394.23</v>
      </c>
      <c r="C240" s="1">
        <v>6000</v>
      </c>
      <c r="D240" s="1">
        <v>3605.77</v>
      </c>
      <c r="E240">
        <v>39.9</v>
      </c>
    </row>
    <row r="241" spans="1:5" hidden="1" x14ac:dyDescent="0.25">
      <c r="A241" t="s">
        <v>237</v>
      </c>
      <c r="B241" s="1">
        <v>993.43</v>
      </c>
      <c r="C241" s="1">
        <v>1000.02</v>
      </c>
      <c r="D241" s="1">
        <v>6.59</v>
      </c>
      <c r="E241">
        <v>99.34</v>
      </c>
    </row>
    <row r="242" spans="1:5" hidden="1" x14ac:dyDescent="0.25">
      <c r="A242" t="s">
        <v>238</v>
      </c>
      <c r="B242" s="1">
        <v>6603.43</v>
      </c>
      <c r="C242" s="1">
        <v>6750</v>
      </c>
      <c r="D242" s="1">
        <v>146.57</v>
      </c>
      <c r="E242">
        <v>97.83</v>
      </c>
    </row>
    <row r="243" spans="1:5" x14ac:dyDescent="0.25">
      <c r="A243" s="2" t="s">
        <v>239</v>
      </c>
      <c r="B243" s="3">
        <v>25004.1</v>
      </c>
      <c r="C243" s="3">
        <v>31400.04</v>
      </c>
      <c r="D243" s="3">
        <v>-6395.94</v>
      </c>
      <c r="E243" s="2">
        <v>79.63</v>
      </c>
    </row>
    <row r="244" spans="1:5" x14ac:dyDescent="0.25">
      <c r="A244" t="s">
        <v>240</v>
      </c>
    </row>
    <row r="245" spans="1:5" hidden="1" x14ac:dyDescent="0.25">
      <c r="A245" t="s">
        <v>241</v>
      </c>
      <c r="B245" s="1">
        <v>14641.4</v>
      </c>
      <c r="C245" s="1">
        <v>13999.98</v>
      </c>
      <c r="D245" s="1">
        <v>-641.41999999999996</v>
      </c>
      <c r="E245">
        <v>104.58</v>
      </c>
    </row>
    <row r="246" spans="1:5" hidden="1" x14ac:dyDescent="0.25">
      <c r="A246" t="s">
        <v>242</v>
      </c>
      <c r="B246" s="1">
        <v>22127.72</v>
      </c>
      <c r="C246" s="1">
        <v>12499.98</v>
      </c>
      <c r="D246" s="1">
        <v>-9627.74</v>
      </c>
      <c r="E246">
        <v>177.02</v>
      </c>
    </row>
    <row r="247" spans="1:5" hidden="1" x14ac:dyDescent="0.25">
      <c r="A247" t="s">
        <v>243</v>
      </c>
      <c r="B247" s="1">
        <v>339.1</v>
      </c>
      <c r="C247" s="1">
        <v>1500</v>
      </c>
      <c r="D247" s="1">
        <v>1160.9000000000001</v>
      </c>
      <c r="E247">
        <v>22.61</v>
      </c>
    </row>
    <row r="248" spans="1:5" hidden="1" x14ac:dyDescent="0.25">
      <c r="A248" t="s">
        <v>244</v>
      </c>
      <c r="B248" s="1">
        <v>1703.96</v>
      </c>
      <c r="C248" s="1">
        <v>3499.98</v>
      </c>
      <c r="D248" s="1">
        <v>1796.02</v>
      </c>
      <c r="E248">
        <v>48.68</v>
      </c>
    </row>
    <row r="249" spans="1:5" hidden="1" x14ac:dyDescent="0.25">
      <c r="A249" t="s">
        <v>245</v>
      </c>
      <c r="B249" s="1">
        <v>3406.29</v>
      </c>
      <c r="C249" s="1">
        <v>3750</v>
      </c>
      <c r="D249" s="1">
        <v>343.71</v>
      </c>
      <c r="E249">
        <v>90.83</v>
      </c>
    </row>
    <row r="250" spans="1:5" hidden="1" x14ac:dyDescent="0.25">
      <c r="A250" t="s">
        <v>246</v>
      </c>
      <c r="B250" s="1">
        <v>-2585.67</v>
      </c>
      <c r="C250" s="1">
        <v>0</v>
      </c>
      <c r="D250" s="1">
        <v>2585.67</v>
      </c>
      <c r="E250">
        <v>0</v>
      </c>
    </row>
    <row r="251" spans="1:5" hidden="1" x14ac:dyDescent="0.25">
      <c r="A251" t="s">
        <v>247</v>
      </c>
      <c r="B251" s="1">
        <v>205.4</v>
      </c>
      <c r="C251" s="1">
        <v>8749.98</v>
      </c>
      <c r="D251" s="1">
        <v>8544.58</v>
      </c>
      <c r="E251">
        <v>2.35</v>
      </c>
    </row>
    <row r="252" spans="1:5" x14ac:dyDescent="0.25">
      <c r="A252" s="2" t="s">
        <v>248</v>
      </c>
      <c r="B252" s="3">
        <v>39838.199999999997</v>
      </c>
      <c r="C252" s="3">
        <v>43999.92</v>
      </c>
      <c r="D252" s="3">
        <v>-4161.72</v>
      </c>
      <c r="E252" s="2">
        <v>90.54</v>
      </c>
    </row>
    <row r="253" spans="1:5" x14ac:dyDescent="0.25">
      <c r="A253" t="s">
        <v>249</v>
      </c>
    </row>
    <row r="254" spans="1:5" hidden="1" x14ac:dyDescent="0.25">
      <c r="A254" t="s">
        <v>250</v>
      </c>
      <c r="B254" s="1">
        <v>4952</v>
      </c>
      <c r="C254" s="1">
        <v>4999.9799999999996</v>
      </c>
      <c r="D254" s="1">
        <v>47.98</v>
      </c>
      <c r="E254">
        <v>99.04</v>
      </c>
    </row>
    <row r="255" spans="1:5" hidden="1" x14ac:dyDescent="0.25">
      <c r="A255" t="s">
        <v>251</v>
      </c>
      <c r="B255" s="1">
        <v>1900</v>
      </c>
      <c r="C255" s="1">
        <v>4249.9799999999996</v>
      </c>
      <c r="D255" s="1">
        <v>2349.98</v>
      </c>
      <c r="E255">
        <v>44.71</v>
      </c>
    </row>
    <row r="256" spans="1:5" hidden="1" x14ac:dyDescent="0.25">
      <c r="A256" t="s">
        <v>252</v>
      </c>
      <c r="B256" s="1">
        <v>0</v>
      </c>
      <c r="C256" s="1">
        <v>3900</v>
      </c>
      <c r="D256" s="1">
        <v>3900</v>
      </c>
      <c r="E256">
        <v>0</v>
      </c>
    </row>
    <row r="257" spans="1:5" hidden="1" x14ac:dyDescent="0.25">
      <c r="A257" t="s">
        <v>253</v>
      </c>
      <c r="B257" s="1">
        <v>1427</v>
      </c>
      <c r="C257" s="1">
        <v>4000.02</v>
      </c>
      <c r="D257" s="1">
        <v>2573.02</v>
      </c>
      <c r="E257">
        <v>35.67</v>
      </c>
    </row>
    <row r="258" spans="1:5" x14ac:dyDescent="0.25">
      <c r="A258" s="2" t="s">
        <v>254</v>
      </c>
      <c r="B258" s="3">
        <v>8279</v>
      </c>
      <c r="C258" s="3">
        <v>17149.98</v>
      </c>
      <c r="D258" s="3">
        <v>-8870.98</v>
      </c>
      <c r="E258" s="2">
        <v>48.27</v>
      </c>
    </row>
    <row r="259" spans="1:5" x14ac:dyDescent="0.25">
      <c r="A259" t="s">
        <v>152</v>
      </c>
    </row>
    <row r="260" spans="1:5" hidden="1" x14ac:dyDescent="0.25">
      <c r="A260" t="s">
        <v>255</v>
      </c>
      <c r="B260" s="1">
        <v>12436.9</v>
      </c>
      <c r="C260" s="1">
        <v>7150.02</v>
      </c>
      <c r="D260" s="1">
        <v>-5286.88</v>
      </c>
      <c r="E260">
        <v>173.94</v>
      </c>
    </row>
    <row r="261" spans="1:5" x14ac:dyDescent="0.25">
      <c r="A261" s="2" t="s">
        <v>157</v>
      </c>
      <c r="B261" s="3">
        <v>12436.9</v>
      </c>
      <c r="C261" s="3">
        <v>7150.02</v>
      </c>
      <c r="D261" s="3">
        <v>5286.88</v>
      </c>
      <c r="E261" s="2">
        <v>173.94</v>
      </c>
    </row>
    <row r="262" spans="1:5" x14ac:dyDescent="0.25">
      <c r="A262" t="s">
        <v>256</v>
      </c>
    </row>
    <row r="263" spans="1:5" hidden="1" x14ac:dyDescent="0.25">
      <c r="A263" t="s">
        <v>257</v>
      </c>
      <c r="B263" s="1">
        <v>12298.4</v>
      </c>
      <c r="C263" s="1">
        <v>11496.06</v>
      </c>
      <c r="D263" s="1">
        <v>-802.34</v>
      </c>
      <c r="E263">
        <v>106.98</v>
      </c>
    </row>
    <row r="264" spans="1:5" hidden="1" x14ac:dyDescent="0.25">
      <c r="A264" t="s">
        <v>258</v>
      </c>
      <c r="B264" s="1">
        <v>8446.24</v>
      </c>
      <c r="C264" s="1">
        <v>9248.7000000000007</v>
      </c>
      <c r="D264" s="1">
        <v>802.46</v>
      </c>
      <c r="E264">
        <v>91.32</v>
      </c>
    </row>
    <row r="265" spans="1:5" x14ac:dyDescent="0.25">
      <c r="A265" s="2" t="s">
        <v>259</v>
      </c>
      <c r="B265" s="3">
        <v>20744.64</v>
      </c>
      <c r="C265" s="3">
        <v>20744.759999999998</v>
      </c>
      <c r="D265" s="3">
        <v>-0.12</v>
      </c>
      <c r="E265" s="2">
        <v>100</v>
      </c>
    </row>
    <row r="266" spans="1:5" x14ac:dyDescent="0.25">
      <c r="A266" s="2" t="s">
        <v>260</v>
      </c>
      <c r="B266" s="3">
        <v>106302.84</v>
      </c>
      <c r="C266" s="3">
        <v>120444.72</v>
      </c>
      <c r="D266" s="3">
        <v>-14141.88</v>
      </c>
      <c r="E266" s="2">
        <v>88.26</v>
      </c>
    </row>
    <row r="267" spans="1:5" ht="19.5" thickBot="1" x14ac:dyDescent="0.35">
      <c r="A267" s="6" t="s">
        <v>261</v>
      </c>
      <c r="B267" s="8">
        <v>129492.37</v>
      </c>
      <c r="C267" s="8">
        <v>138694.74</v>
      </c>
      <c r="D267" s="8">
        <v>-9202.3700000000008</v>
      </c>
      <c r="E267" s="9">
        <v>93.37</v>
      </c>
    </row>
    <row r="268" spans="1:5" x14ac:dyDescent="0.25">
      <c r="A268" t="s">
        <v>262</v>
      </c>
    </row>
    <row r="269" spans="1:5" x14ac:dyDescent="0.25">
      <c r="A269" s="2" t="s">
        <v>263</v>
      </c>
      <c r="B269" s="3">
        <v>5500</v>
      </c>
      <c r="C269" s="3">
        <v>5500</v>
      </c>
      <c r="D269" s="3">
        <v>0</v>
      </c>
      <c r="E269" s="2">
        <v>100</v>
      </c>
    </row>
    <row r="270" spans="1:5" hidden="1" x14ac:dyDescent="0.25">
      <c r="A270" t="s">
        <v>264</v>
      </c>
      <c r="B270" s="1">
        <v>5500</v>
      </c>
      <c r="C270" s="1">
        <v>5500</v>
      </c>
      <c r="D270" s="1">
        <v>0</v>
      </c>
      <c r="E270">
        <v>100</v>
      </c>
    </row>
    <row r="271" spans="1:5" ht="19.5" thickBot="1" x14ac:dyDescent="0.35">
      <c r="A271" s="6" t="s">
        <v>265</v>
      </c>
      <c r="B271" s="8">
        <v>515690.28</v>
      </c>
      <c r="C271" s="8">
        <v>553171.48</v>
      </c>
      <c r="D271" s="8">
        <v>-37481.199999999997</v>
      </c>
      <c r="E271" s="9">
        <v>93.22</v>
      </c>
    </row>
    <row r="272" spans="1:5" ht="18.75" x14ac:dyDescent="0.3">
      <c r="A272" s="11" t="s">
        <v>266</v>
      </c>
      <c r="B272" s="10">
        <v>515686.16</v>
      </c>
      <c r="C272" s="10">
        <v>553171.48</v>
      </c>
      <c r="D272" s="10">
        <v>-37485.32</v>
      </c>
      <c r="E272" s="11">
        <v>93.22</v>
      </c>
    </row>
    <row r="273" spans="1:5" ht="19.5" thickBot="1" x14ac:dyDescent="0.35">
      <c r="A273" s="6" t="s">
        <v>267</v>
      </c>
      <c r="B273" s="15">
        <v>70290.8</v>
      </c>
      <c r="C273" s="15">
        <v>-1440.06</v>
      </c>
      <c r="D273" s="15">
        <v>71730.86</v>
      </c>
      <c r="E273" s="16">
        <v>-4881.1000000000004</v>
      </c>
    </row>
    <row r="274" spans="1:5" ht="15.75" thickTop="1" x14ac:dyDescent="0.2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D3F0A-D6B7-4A6E-9E16-77F2619379F6}">
  <dimension ref="A1:E27"/>
  <sheetViews>
    <sheetView workbookViewId="0">
      <selection activeCell="D7" sqref="D7"/>
    </sheetView>
  </sheetViews>
  <sheetFormatPr defaultRowHeight="15" x14ac:dyDescent="0.25"/>
  <cols>
    <col min="1" max="1" width="48.85546875" bestFit="1" customWidth="1"/>
    <col min="2" max="2" width="16" style="1" bestFit="1" customWidth="1"/>
    <col min="3" max="3" width="39" bestFit="1" customWidth="1"/>
    <col min="4" max="4" width="16" bestFit="1" customWidth="1"/>
    <col min="5" max="5" width="14.5703125" bestFit="1" customWidth="1"/>
  </cols>
  <sheetData>
    <row r="1" spans="1:5" ht="56.25" x14ac:dyDescent="0.3">
      <c r="A1" s="22" t="s">
        <v>271</v>
      </c>
      <c r="B1" s="23" t="s">
        <v>268</v>
      </c>
      <c r="C1" s="23" t="s">
        <v>274</v>
      </c>
      <c r="D1" s="5"/>
    </row>
    <row r="2" spans="1:5" ht="18.75" x14ac:dyDescent="0.3">
      <c r="A2" s="7"/>
      <c r="B2" s="5"/>
      <c r="C2" s="5"/>
      <c r="D2" s="5"/>
    </row>
    <row r="3" spans="1:5" ht="18.75" x14ac:dyDescent="0.3">
      <c r="A3" s="21" t="s">
        <v>276</v>
      </c>
    </row>
    <row r="4" spans="1:5" ht="18.75" x14ac:dyDescent="0.3">
      <c r="A4" s="11" t="s">
        <v>240</v>
      </c>
    </row>
    <row r="5" spans="1:5" ht="18.75" x14ac:dyDescent="0.3">
      <c r="A5" s="11" t="s">
        <v>277</v>
      </c>
      <c r="B5" s="10">
        <v>10044</v>
      </c>
      <c r="C5" s="11" t="s">
        <v>275</v>
      </c>
    </row>
    <row r="6" spans="1:5" ht="75" x14ac:dyDescent="0.3">
      <c r="A6" s="11" t="s">
        <v>278</v>
      </c>
      <c r="B6" s="10">
        <v>247736.95</v>
      </c>
      <c r="C6" s="19" t="s">
        <v>281</v>
      </c>
    </row>
    <row r="7" spans="1:5" ht="19.5" thickBot="1" x14ac:dyDescent="0.35">
      <c r="A7" s="11" t="s">
        <v>248</v>
      </c>
      <c r="B7" s="18">
        <v>257780.95</v>
      </c>
      <c r="C7" s="11"/>
    </row>
    <row r="8" spans="1:5" ht="15.75" thickTop="1" x14ac:dyDescent="0.25"/>
    <row r="9" spans="1:5" ht="18.75" x14ac:dyDescent="0.3">
      <c r="A9" s="21" t="s">
        <v>279</v>
      </c>
    </row>
    <row r="10" spans="1:5" ht="19.5" thickBot="1" x14ac:dyDescent="0.35">
      <c r="A10" s="11" t="s">
        <v>278</v>
      </c>
      <c r="B10" s="18">
        <v>136774.20000000001</v>
      </c>
      <c r="C10" s="11" t="s">
        <v>280</v>
      </c>
    </row>
    <row r="11" spans="1:5" ht="15.75" thickTop="1" x14ac:dyDescent="0.25"/>
    <row r="13" spans="1:5" ht="19.5" thickBot="1" x14ac:dyDescent="0.35">
      <c r="A13" s="21" t="s">
        <v>282</v>
      </c>
      <c r="B13" s="15">
        <f>B7+B10</f>
        <v>394555.15</v>
      </c>
    </row>
    <row r="14" spans="1:5" ht="15.75" thickTop="1" x14ac:dyDescent="0.25"/>
    <row r="16" spans="1:5" ht="56.25" x14ac:dyDescent="0.3">
      <c r="A16" s="24" t="s">
        <v>295</v>
      </c>
      <c r="D16" s="25" t="s">
        <v>299</v>
      </c>
      <c r="E16" s="25" t="s">
        <v>300</v>
      </c>
    </row>
    <row r="18" spans="1:5" ht="18.75" x14ac:dyDescent="0.3">
      <c r="A18" s="11" t="s">
        <v>297</v>
      </c>
      <c r="B18" s="10">
        <v>155000</v>
      </c>
      <c r="C18" s="11" t="s">
        <v>296</v>
      </c>
      <c r="D18" s="10">
        <v>94137</v>
      </c>
      <c r="E18" s="10">
        <f>B18-D18</f>
        <v>60863</v>
      </c>
    </row>
    <row r="19" spans="1:5" ht="18.75" x14ac:dyDescent="0.3">
      <c r="A19" s="11" t="s">
        <v>302</v>
      </c>
      <c r="B19" s="10">
        <f>73224</f>
        <v>73224</v>
      </c>
      <c r="C19" s="11" t="s">
        <v>298</v>
      </c>
      <c r="D19" s="10">
        <f>73224</f>
        <v>73224</v>
      </c>
      <c r="E19" s="10">
        <f t="shared" ref="E19:E25" si="0">B19-D19</f>
        <v>0</v>
      </c>
    </row>
    <row r="20" spans="1:5" ht="18.75" x14ac:dyDescent="0.3">
      <c r="A20" s="11" t="s">
        <v>304</v>
      </c>
      <c r="B20" s="10">
        <v>68770</v>
      </c>
      <c r="C20" s="11" t="s">
        <v>301</v>
      </c>
      <c r="D20" s="10">
        <v>68770</v>
      </c>
      <c r="E20" s="10">
        <f t="shared" si="0"/>
        <v>0</v>
      </c>
    </row>
    <row r="21" spans="1:5" ht="18.75" x14ac:dyDescent="0.3">
      <c r="A21" s="11" t="s">
        <v>302</v>
      </c>
      <c r="B21" s="10">
        <v>63869</v>
      </c>
      <c r="C21" s="11" t="s">
        <v>303</v>
      </c>
      <c r="D21" s="10">
        <v>63869</v>
      </c>
      <c r="E21" s="10">
        <f t="shared" si="0"/>
        <v>0</v>
      </c>
    </row>
    <row r="22" spans="1:5" ht="18.75" x14ac:dyDescent="0.3">
      <c r="A22" s="11" t="s">
        <v>302</v>
      </c>
      <c r="B22" s="10">
        <v>10000</v>
      </c>
      <c r="C22" s="11" t="s">
        <v>309</v>
      </c>
      <c r="D22" s="10">
        <v>10000</v>
      </c>
      <c r="E22" s="10">
        <f t="shared" si="0"/>
        <v>0</v>
      </c>
    </row>
    <row r="23" spans="1:5" ht="18.75" x14ac:dyDescent="0.3">
      <c r="A23" s="11" t="s">
        <v>305</v>
      </c>
      <c r="B23" s="10">
        <v>24143</v>
      </c>
      <c r="C23" s="11" t="s">
        <v>307</v>
      </c>
      <c r="D23" s="10">
        <v>18843</v>
      </c>
      <c r="E23" s="10">
        <f t="shared" si="0"/>
        <v>5300</v>
      </c>
    </row>
    <row r="24" spans="1:5" ht="18.75" x14ac:dyDescent="0.3">
      <c r="A24" s="11" t="s">
        <v>305</v>
      </c>
      <c r="B24" s="10">
        <v>10044</v>
      </c>
      <c r="C24" s="11" t="s">
        <v>306</v>
      </c>
      <c r="D24" s="10">
        <v>10044</v>
      </c>
      <c r="E24" s="10">
        <f t="shared" si="0"/>
        <v>0</v>
      </c>
    </row>
    <row r="25" spans="1:5" ht="18.75" x14ac:dyDescent="0.3">
      <c r="A25" s="11" t="s">
        <v>305</v>
      </c>
      <c r="B25" s="10">
        <v>55000</v>
      </c>
      <c r="C25" s="11" t="s">
        <v>308</v>
      </c>
      <c r="D25" s="10">
        <v>55000</v>
      </c>
      <c r="E25" s="10">
        <f t="shared" si="0"/>
        <v>0</v>
      </c>
    </row>
    <row r="26" spans="1:5" ht="19.5" thickBot="1" x14ac:dyDescent="0.35">
      <c r="B26" s="15">
        <f>SUM(B18:B25)</f>
        <v>460050</v>
      </c>
      <c r="C26" s="11"/>
      <c r="D26" s="15">
        <f>SUM(D18:D25)</f>
        <v>393887</v>
      </c>
      <c r="E26" s="15">
        <f>B26-D26</f>
        <v>66163</v>
      </c>
    </row>
    <row r="27" spans="1:5" ht="15.75" thickTop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E9190-5986-46FA-BCBA-BD6C9AE56E16}">
  <dimension ref="A1:E24"/>
  <sheetViews>
    <sheetView workbookViewId="0">
      <selection activeCell="A3" sqref="A3"/>
    </sheetView>
  </sheetViews>
  <sheetFormatPr defaultRowHeight="18.75" x14ac:dyDescent="0.3"/>
  <cols>
    <col min="1" max="1" width="40.140625" style="11" bestFit="1" customWidth="1"/>
    <col min="2" max="2" width="18.28515625" style="11" bestFit="1" customWidth="1"/>
    <col min="3" max="3" width="23.5703125" style="11" customWidth="1"/>
    <col min="4" max="4" width="15" style="11" bestFit="1" customWidth="1"/>
    <col min="5" max="5" width="18.28515625" style="11" bestFit="1" customWidth="1"/>
    <col min="6" max="16384" width="9.140625" style="11"/>
  </cols>
  <sheetData>
    <row r="1" spans="1:5" x14ac:dyDescent="0.3">
      <c r="A1" s="26" t="s">
        <v>310</v>
      </c>
      <c r="B1" s="26"/>
      <c r="C1" s="26"/>
      <c r="D1" s="26"/>
      <c r="E1" s="26"/>
    </row>
    <row r="3" spans="1:5" x14ac:dyDescent="0.3">
      <c r="A3" s="21" t="s">
        <v>311</v>
      </c>
      <c r="B3" s="7" t="s">
        <v>273</v>
      </c>
      <c r="C3" s="7" t="s">
        <v>288</v>
      </c>
      <c r="E3" s="7" t="s">
        <v>291</v>
      </c>
    </row>
    <row r="4" spans="1:5" x14ac:dyDescent="0.3">
      <c r="A4" s="6" t="s">
        <v>283</v>
      </c>
      <c r="B4" s="20">
        <v>46022</v>
      </c>
      <c r="C4" s="7" t="s">
        <v>286</v>
      </c>
      <c r="E4" s="20">
        <v>46053</v>
      </c>
    </row>
    <row r="5" spans="1:5" x14ac:dyDescent="0.3">
      <c r="B5" s="17"/>
    </row>
    <row r="6" spans="1:5" x14ac:dyDescent="0.3">
      <c r="A6" s="6" t="s">
        <v>272</v>
      </c>
      <c r="B6" s="12">
        <v>141832.75</v>
      </c>
      <c r="C6" s="12">
        <v>-96891.29</v>
      </c>
      <c r="E6" s="12">
        <v>44941.46</v>
      </c>
    </row>
    <row r="7" spans="1:5" x14ac:dyDescent="0.3">
      <c r="B7" s="10"/>
      <c r="C7" s="10"/>
    </row>
    <row r="8" spans="1:5" x14ac:dyDescent="0.3">
      <c r="A8" s="6" t="s">
        <v>284</v>
      </c>
      <c r="B8" s="12">
        <v>1281365.8899999999</v>
      </c>
      <c r="C8" s="12">
        <v>-500000</v>
      </c>
      <c r="D8" s="6" t="s">
        <v>287</v>
      </c>
      <c r="E8" s="12">
        <v>688706.86</v>
      </c>
    </row>
    <row r="9" spans="1:5" x14ac:dyDescent="0.3">
      <c r="A9" s="6"/>
      <c r="B9" s="12"/>
      <c r="C9" s="12">
        <v>-65150</v>
      </c>
      <c r="D9" s="6" t="s">
        <v>289</v>
      </c>
    </row>
    <row r="10" spans="1:5" x14ac:dyDescent="0.3">
      <c r="A10" s="6"/>
      <c r="B10" s="12"/>
      <c r="C10" s="12">
        <v>-30000</v>
      </c>
      <c r="D10" s="6" t="s">
        <v>290</v>
      </c>
    </row>
    <row r="11" spans="1:5" x14ac:dyDescent="0.3">
      <c r="B11" s="10"/>
      <c r="C11" s="10"/>
    </row>
    <row r="12" spans="1:5" x14ac:dyDescent="0.3">
      <c r="A12" s="6" t="s">
        <v>285</v>
      </c>
      <c r="B12" s="12">
        <f>SUM(B6:B11)</f>
        <v>1423198.64</v>
      </c>
      <c r="C12" s="12"/>
      <c r="E12" s="12">
        <f>SUM(E6:E11)</f>
        <v>733648.32</v>
      </c>
    </row>
    <row r="13" spans="1:5" x14ac:dyDescent="0.3">
      <c r="B13" s="10"/>
    </row>
    <row r="14" spans="1:5" x14ac:dyDescent="0.3">
      <c r="A14" s="21" t="s">
        <v>294</v>
      </c>
      <c r="B14" s="10"/>
    </row>
    <row r="15" spans="1:5" x14ac:dyDescent="0.3">
      <c r="A15" s="6" t="s">
        <v>292</v>
      </c>
      <c r="B15" s="12">
        <v>155204.95000000001</v>
      </c>
      <c r="E15" s="12">
        <v>655204.94999999995</v>
      </c>
    </row>
    <row r="16" spans="1:5" x14ac:dyDescent="0.3">
      <c r="A16" s="6" t="s">
        <v>293</v>
      </c>
      <c r="B16" s="12">
        <v>405152.29</v>
      </c>
      <c r="E16" s="12">
        <v>405152.29</v>
      </c>
    </row>
    <row r="17" spans="2:5" ht="19.5" thickBot="1" x14ac:dyDescent="0.35">
      <c r="B17" s="15">
        <f>SUM(B15:B16)</f>
        <v>560357.24</v>
      </c>
      <c r="E17" s="15">
        <f>SUM(E15:E16)</f>
        <v>1060357.24</v>
      </c>
    </row>
    <row r="18" spans="2:5" ht="19.5" thickTop="1" x14ac:dyDescent="0.3">
      <c r="B18" s="10"/>
      <c r="E18" s="12"/>
    </row>
    <row r="19" spans="2:5" x14ac:dyDescent="0.3">
      <c r="B19" s="10"/>
    </row>
    <row r="20" spans="2:5" x14ac:dyDescent="0.3">
      <c r="B20" s="10"/>
    </row>
    <row r="21" spans="2:5" x14ac:dyDescent="0.3">
      <c r="B21" s="10"/>
    </row>
    <row r="22" spans="2:5" x14ac:dyDescent="0.3">
      <c r="B22" s="10"/>
    </row>
    <row r="23" spans="2:5" x14ac:dyDescent="0.3">
      <c r="B23" s="10"/>
    </row>
    <row r="24" spans="2:5" x14ac:dyDescent="0.3">
      <c r="B24" s="10"/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02 P&amp;L Operating to Budget YTD </vt:lpstr>
      <vt:lpstr>Capital Fund</vt:lpstr>
      <vt:lpstr>Cash Balances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 Sullivan</cp:lastModifiedBy>
  <dcterms:created xsi:type="dcterms:W3CDTF">2026-02-05T14:47:54Z</dcterms:created>
  <dcterms:modified xsi:type="dcterms:W3CDTF">2026-02-05T17:29:52Z</dcterms:modified>
</cp:coreProperties>
</file>